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5\"/>
    </mc:Choice>
  </mc:AlternateContent>
  <xr:revisionPtr revIDLastSave="0" documentId="13_ncr:1_{23ABF244-82A5-4DBC-B0F8-8A9E4D7FF007}" xr6:coauthVersionLast="47" xr6:coauthVersionMax="47" xr10:uidLastSave="{00000000-0000-0000-0000-000000000000}"/>
  <bookViews>
    <workbookView xWindow="-120" yWindow="-120" windowWidth="29040" windowHeight="15840" tabRatio="742" activeTab="4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  <sheet name="Energie" sheetId="32" r:id="rId5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nákl.účtů'!$A$1:$D$152</definedName>
    <definedName name="_xlnm.Print_Area" localSheetId="1">Transfery!$A$1:$M$50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32" l="1"/>
  <c r="D25" i="32"/>
  <c r="D52" i="32"/>
  <c r="B25" i="32"/>
  <c r="E52" i="32"/>
  <c r="E25" i="32"/>
  <c r="C11" i="10"/>
  <c r="C52" i="32"/>
  <c r="C25" i="32"/>
  <c r="B140" i="1"/>
  <c r="C62" i="32"/>
  <c r="C61" i="32"/>
  <c r="C60" i="32"/>
  <c r="D35" i="32"/>
  <c r="D36" i="32" s="1"/>
  <c r="D8" i="32"/>
  <c r="D9" i="32" s="1"/>
  <c r="B3" i="32"/>
  <c r="E2" i="32"/>
  <c r="J49" i="2"/>
  <c r="J48" i="2"/>
  <c r="J47" i="2"/>
  <c r="B95" i="1"/>
  <c r="C24" i="1"/>
  <c r="B139" i="1" l="1"/>
  <c r="B142" i="1"/>
  <c r="I44" i="2" l="1"/>
  <c r="D44" i="2"/>
  <c r="E44" i="2"/>
  <c r="F44" i="2"/>
  <c r="G44" i="2"/>
  <c r="H44" i="2"/>
  <c r="C44" i="2"/>
  <c r="M44" i="2"/>
  <c r="C47" i="2" l="1"/>
  <c r="J1" i="30"/>
  <c r="C2" i="30"/>
  <c r="E32" i="30"/>
  <c r="E31" i="30"/>
  <c r="E30" i="30"/>
  <c r="I26" i="30" l="1"/>
  <c r="B131" i="1" s="1"/>
  <c r="H26" i="30"/>
  <c r="K42" i="2" s="1"/>
  <c r="K44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41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38" i="1"/>
  <c r="B143" i="1" s="1"/>
  <c r="B103" i="1"/>
  <c r="C121" i="1"/>
  <c r="B121" i="1"/>
  <c r="L40" i="2" l="1"/>
  <c r="L44" i="2" s="1"/>
  <c r="J26" i="30"/>
  <c r="B129" i="1"/>
  <c r="D95" i="1"/>
  <c r="B77" i="1"/>
  <c r="D59" i="1"/>
  <c r="B59" i="1"/>
  <c r="B145" i="1"/>
  <c r="C59" i="32" s="1"/>
  <c r="C22" i="10"/>
  <c r="C24" i="10" s="1"/>
  <c r="D77" i="1"/>
  <c r="D113" i="1"/>
  <c r="C10" i="1"/>
  <c r="C11" i="1"/>
  <c r="C15" i="1"/>
  <c r="C30" i="10"/>
  <c r="C29" i="10"/>
  <c r="C28" i="10"/>
  <c r="E2" i="10"/>
  <c r="J1" i="2"/>
  <c r="D130" i="1"/>
  <c r="D131" i="1"/>
  <c r="D128" i="1"/>
  <c r="C17" i="1"/>
  <c r="C9" i="1"/>
  <c r="B3" i="10"/>
  <c r="D2" i="2"/>
  <c r="B29" i="1"/>
  <c r="D16" i="1"/>
  <c r="J46" i="2" l="1"/>
  <c r="C50" i="2"/>
  <c r="J42" i="2"/>
  <c r="E29" i="30"/>
  <c r="C48" i="2"/>
  <c r="B40" i="1" s="1"/>
  <c r="B39" i="1" s="1"/>
  <c r="C8" i="1"/>
  <c r="B101" i="1"/>
  <c r="C27" i="10"/>
  <c r="B113" i="1" l="1"/>
  <c r="J44" i="2"/>
  <c r="C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C13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388/672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40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42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 = 591 a 595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</authors>
  <commentList>
    <comment ref="B3" authorId="0" shapeId="0" xr:uid="{2173BA3F-BFB3-4B39-863E-CDE976AB98B1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</commentList>
</comments>
</file>

<file path=xl/sharedStrings.xml><?xml version="1.0" encoding="utf-8"?>
<sst xmlns="http://schemas.openxmlformats.org/spreadsheetml/2006/main" count="563" uniqueCount="254">
  <si>
    <t>241 - provozní účet</t>
  </si>
  <si>
    <t>241 - krytí RF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</si>
  <si>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</si>
  <si>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</si>
  <si>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</si>
  <si>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</si>
  <si>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</si>
  <si>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</si>
  <si>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</si>
  <si>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</si>
  <si>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</si>
  <si>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</si>
  <si>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</si>
  <si>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</si>
  <si>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</si>
  <si>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</si>
  <si>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</si>
  <si>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</si>
  <si>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</si>
  <si>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</si>
  <si>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</si>
  <si>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</si>
  <si>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</si>
  <si>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</si>
  <si>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</si>
  <si>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</si>
  <si>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</si>
  <si>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</si>
  <si>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</si>
  <si>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</si>
  <si>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</si>
  <si>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</si>
  <si>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</si>
  <si>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</si>
  <si>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</si>
  <si>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</si>
  <si>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</si>
  <si>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</si>
  <si>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</si>
  <si>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Úhrada sankcí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</si>
  <si>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</si>
  <si>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</si>
  <si>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</si>
  <si>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</si>
  <si>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</si>
  <si>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</si>
  <si>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</si>
  <si>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</si>
  <si>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</si>
  <si>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</si>
  <si>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</si>
  <si>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</si>
  <si>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</si>
  <si>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Dohady</t>
  </si>
  <si>
    <t>Výnosy z nároků na dotace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</si>
  <si>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</si>
  <si>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</si>
  <si>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</si>
  <si>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</si>
  <si>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</si>
  <si>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</si>
  <si>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</si>
  <si>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</si>
  <si>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</si>
  <si>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</si>
  <si>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</si>
  <si>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</si>
  <si>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</si>
  <si>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</si>
  <si>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</si>
  <si>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</si>
  <si>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</si>
  <si>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</si>
  <si>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</si>
  <si>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</si>
  <si>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</si>
  <si>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</si>
  <si>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</si>
  <si>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</si>
  <si>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</si>
  <si>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Hlavní činnost</t>
  </si>
  <si>
    <t>Doplňková činnost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</si>
  <si>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</si>
  <si>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</si>
  <si>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</si>
  <si>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</si>
  <si>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</si>
  <si>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</si>
  <si>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</si>
  <si>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</si>
  <si>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</si>
  <si>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</si>
  <si>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</si>
  <si>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</si>
  <si>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</si>
  <si>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</si>
  <si>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</si>
  <si>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</si>
  <si>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</si>
  <si>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</si>
  <si>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</si>
  <si>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</si>
  <si>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</si>
  <si>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</si>
  <si>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 xml:space="preserve">Bankovní účty: </t>
  </si>
  <si>
    <t>261 - Pokladna CZK</t>
  </si>
  <si>
    <t>261 - Pokladna cizí měny</t>
  </si>
  <si>
    <t>x</t>
  </si>
  <si>
    <t>z toho transferové odpisy 403 MD</t>
  </si>
  <si>
    <t>645 Výnosy z prodeje DNM</t>
  </si>
  <si>
    <t xml:space="preserve">646 Výnosy z prodeje DHM 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</si>
  <si>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</si>
  <si>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</si>
  <si>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</si>
  <si>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</si>
  <si>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</si>
  <si>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</si>
  <si>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</si>
  <si>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261 - Pokladna FKSP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</si>
  <si>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</si>
  <si>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</si>
  <si>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</si>
  <si>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</si>
  <si>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</si>
  <si>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</si>
  <si>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</si>
  <si>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</si>
  <si>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</si>
  <si>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Dotace EU - převod nevyčerp. prostředků podle zák. č. 250/2000 Sb.</t>
  </si>
  <si>
    <t>33353 Přímé náklady na vzdělávání</t>
  </si>
  <si>
    <t>Ostatní jinde neuvedené</t>
  </si>
  <si>
    <t>Fond investic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</si>
  <si>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</si>
  <si>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</si>
  <si>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</si>
  <si>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</si>
  <si>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</si>
  <si>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</si>
  <si>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</si>
  <si>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</si>
  <si>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</si>
  <si>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</si>
  <si>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</si>
  <si>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</si>
  <si>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</si>
  <si>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</si>
  <si>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</si>
  <si>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</si>
  <si>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</si>
  <si>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</si>
  <si>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</si>
  <si>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</si>
  <si>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</si>
  <si>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</si>
  <si>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Částka z prodeje DDHM a DDNM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</si>
  <si>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</si>
  <si>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</si>
  <si>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</si>
  <si>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</si>
  <si>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</si>
  <si>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</si>
  <si>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</si>
  <si>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</si>
  <si>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Nákup dlouhodobého majetku</t>
  </si>
  <si>
    <t>33354 Přímé nákl.– sport. gymnázia</t>
  </si>
  <si>
    <t>170533088 Prevence dig. propasti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</si>
  <si>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</si>
  <si>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</si>
  <si>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</si>
  <si>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</si>
  <si>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</si>
  <si>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143x33092 OP JAK</t>
  </si>
  <si>
    <t>opravy transferového účtu - nutno vysvětlit !</t>
  </si>
  <si>
    <t>Popis majetku s transferovým podílem + inventární číslo majetku</t>
  </si>
  <si>
    <t>Rok pořízení nebo úpravy  MM/RRRR</t>
  </si>
  <si>
    <t xml:space="preserve">FKSP </t>
  </si>
  <si>
    <t xml:space="preserve">412 - FKSP </t>
  </si>
  <si>
    <t>513 Občerstvení v hlavní činnosti:</t>
  </si>
  <si>
    <t>Částka z prodeje maj. nad 40 000,00 Kč</t>
  </si>
  <si>
    <t>645, 646 Výnosy z prodeje dl. majetku kromě pozemků:</t>
  </si>
  <si>
    <t>648 Čerpání fondů:</t>
  </si>
  <si>
    <t>241 - krytí FI</t>
  </si>
  <si>
    <t>413, 414 - Rezervní fond</t>
  </si>
  <si>
    <t>416 - Fond investic</t>
  </si>
  <si>
    <t>PS k 01.01.2025</t>
  </si>
  <si>
    <t>Popis operace - DOPLŇTE !</t>
  </si>
  <si>
    <t>Časový nesoulad nezi náklady a výnosy</t>
  </si>
  <si>
    <t>Další rozvoj organizace</t>
  </si>
  <si>
    <t>Hrazené z provoz. příspěvku</t>
  </si>
  <si>
    <t>Hrazené z hlavní činnosti z ostatních zdrojů a projektů</t>
  </si>
  <si>
    <t>Rozpis transferů 2025</t>
  </si>
  <si>
    <t>PS  374 + 472         k 01.01.2025</t>
  </si>
  <si>
    <t>Převod nevyčerp.fin. prostředků EU z RF 414 na zálohy SÚ ( D 472)     k 01.01.2025</t>
  </si>
  <si>
    <t>Přijaté zálohy 2025                (obrat D 374, 472)</t>
  </si>
  <si>
    <t>Zúčtované 2025        (obrat MD 374, 472)</t>
  </si>
  <si>
    <t>PS  388 transfery                 k 01.01.2025</t>
  </si>
  <si>
    <t>Výnosy transferů 2025               (obrat MD 388)</t>
  </si>
  <si>
    <t>Investiční dotace poskytnutá v roce 2025  416 Fond investic   (401MD/416D)</t>
  </si>
  <si>
    <t>Stipendia 2024/2025</t>
  </si>
  <si>
    <t>143x33092 OP JAK "Šablony II"</t>
  </si>
  <si>
    <t>144x13021 Podpora škol.stravování 2024/2025</t>
  </si>
  <si>
    <t>INVESTIČNÍ MAJETEK 2025  Transferové odpisy</t>
  </si>
  <si>
    <t>počáteční stav 403 k 01.01.2025</t>
  </si>
  <si>
    <t>Vratka z inv.příspěvku - kap. 912</t>
  </si>
  <si>
    <t>Transferové odpisy rok 2025</t>
  </si>
  <si>
    <t>Rozpuštěný transfer k 31.12.2024</t>
  </si>
  <si>
    <t>Výše investičního transferu z pořizovací ceny majetku pořízeného po 01.01.2025</t>
  </si>
  <si>
    <t>Výsledek hospodaření (VH) - rok 2025</t>
  </si>
  <si>
    <t>Komentář ke vzniku VH</t>
  </si>
  <si>
    <t>Skutečná a plánovaná spotřeba</t>
  </si>
  <si>
    <t>Rezerva</t>
  </si>
  <si>
    <t>Spotřeba energií za rok 2025</t>
  </si>
  <si>
    <t xml:space="preserve">Leden 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</si>
  <si>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</si>
  <si>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</si>
  <si>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</si>
  <si>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</si>
  <si>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</si>
  <si>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</si>
  <si>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</si>
  <si>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</si>
  <si>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</si>
  <si>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</si>
  <si>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</si>
  <si>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 2024 - skutečnost</t>
  </si>
  <si>
    <t xml:space="preserve">Spotřeba v KWh </t>
  </si>
  <si>
    <t xml:space="preserve">Spotřeba v Kč </t>
  </si>
  <si>
    <t>Spotřeba vyjádřená v Kč má obsahovat veškeré náklady z měsíční fakturace, u roční fakturace je to průměrná cena za měsíc po odečtení doplňkové činnosti. Za rok 2024 se tato částka má rovnat čerpanému provoznímu příspěvku.</t>
  </si>
  <si>
    <t>ELEKTŘINA</t>
  </si>
  <si>
    <t>KOMENTÁŘ k vysvětlení rozdílů mezi roky 2024 a 2025</t>
  </si>
  <si>
    <t>Provozní příspěvek na rok 2025</t>
  </si>
  <si>
    <t>PLYN</t>
  </si>
  <si>
    <t xml:space="preserve">Spotřeba v m3 </t>
  </si>
  <si>
    <t>Spotřeba v m3</t>
  </si>
  <si>
    <t>podpis: ….................................</t>
  </si>
  <si>
    <t>A.   Výsledek hospodaření za rok 2025</t>
  </si>
  <si>
    <t>číslo org.: 14XX</t>
  </si>
  <si>
    <t>KS k 30.09.2025</t>
  </si>
  <si>
    <t>Stipendia 2025/2026</t>
  </si>
  <si>
    <t>144x13021 Podpora škol.stravování 2025/2026</t>
  </si>
  <si>
    <t>143x33507 NDZ (invest.)</t>
  </si>
  <si>
    <t>143x33092 NDZ (neinvest.)</t>
  </si>
  <si>
    <t>Vlastní transferové odpisy v hlavní činnosti za 01-09/2025</t>
  </si>
  <si>
    <t>Vlastní transferové odpisy v doplňkové činnosti za 01-09/2025</t>
  </si>
  <si>
    <t>Přídel do fondu 01-09</t>
  </si>
  <si>
    <t>Komentář k účetní závěrce k 30.09.2025</t>
  </si>
  <si>
    <t>VH CELKEM  k 30.09.2025 před zdaněním</t>
  </si>
  <si>
    <t>Spotřeba v KWh zapisujte podle měsíční fakturace nebo dle vlastních odečtů zahrnující i spotřebu z vlastních zdrojů fotovoltaiky po odečtení spotřeby v doplňkové činnosti.</t>
  </si>
  <si>
    <t>Spotřeba v m3 zapisujte podle měsíční fakturace nebo dle vlastních odečtů zahrnující i spotřebu z vlastních zdrojů fotovoltaiky po odečtení spotřeby v doplňkové činnosti.</t>
  </si>
  <si>
    <t>Posílení FI</t>
  </si>
  <si>
    <t>Úhrada zhorš. VH</t>
  </si>
  <si>
    <t>Přídel do fondu z VH</t>
  </si>
  <si>
    <t>Pravidelný odpis dle schv. odpisového plánu 01-09/2025</t>
  </si>
  <si>
    <t>Rok 2025 - skutečnost včetně odhadu spotřeby do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</si>
</sst>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0" fillId="0" borderId="11" xfId="0" applyNumberFormat="1" applyBorder="1"/>
    <xf numFmtId="164" fontId="0" fillId="0" borderId="8" xfId="0" applyNumberFormat="1" applyBorder="1"/>
    <xf numFmtId="0" fontId="4" fillId="0" borderId="0" xfId="0" applyFont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165" fontId="0" fillId="0" borderId="25" xfId="0" applyNumberFormat="1" applyBorder="1"/>
    <xf numFmtId="165" fontId="9" fillId="0" borderId="1" xfId="0" applyNumberFormat="1" applyFont="1" applyBorder="1" applyAlignment="1">
      <alignment horizontal="center"/>
    </xf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3" fillId="0" borderId="22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3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4" borderId="0" xfId="0" applyFont="1" applyFill="1"/>
    <xf numFmtId="0" fontId="0" fillId="4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38" xfId="0" applyNumberFormat="1" applyFont="1" applyBorder="1"/>
    <xf numFmtId="165" fontId="12" fillId="0" borderId="39" xfId="0" applyNumberFormat="1" applyFont="1" applyBorder="1"/>
    <xf numFmtId="165" fontId="15" fillId="0" borderId="0" xfId="0" applyNumberFormat="1" applyFont="1"/>
    <xf numFmtId="165" fontId="11" fillId="0" borderId="0" xfId="0" applyNumberFormat="1" applyFont="1"/>
    <xf numFmtId="165" fontId="5" fillId="0" borderId="0" xfId="0" applyNumberFormat="1" applyFont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165" fontId="0" fillId="6" borderId="28" xfId="0" applyNumberFormat="1" applyFill="1" applyBorder="1" applyAlignment="1">
      <alignment horizontal="center"/>
    </xf>
    <xf numFmtId="165" fontId="0" fillId="6" borderId="29" xfId="0" applyNumberForma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165" fontId="8" fillId="6" borderId="19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21" xfId="0" applyNumberFormat="1" applyFont="1" applyFill="1" applyBorder="1" applyAlignment="1">
      <alignment horizontal="center"/>
    </xf>
    <xf numFmtId="165" fontId="0" fillId="7" borderId="1" xfId="0" applyNumberFormat="1" applyFill="1" applyBorder="1" applyProtection="1">
      <protection locked="0"/>
    </xf>
    <xf numFmtId="165" fontId="0" fillId="7" borderId="11" xfId="0" applyNumberFormat="1" applyFill="1" applyBorder="1" applyProtection="1">
      <protection locked="0"/>
    </xf>
    <xf numFmtId="165" fontId="0" fillId="7" borderId="1" xfId="0" applyNumberFormat="1" applyFill="1" applyBorder="1"/>
    <xf numFmtId="165" fontId="0" fillId="7" borderId="32" xfId="0" applyNumberFormat="1" applyFill="1" applyBorder="1" applyProtection="1">
      <protection locked="0"/>
    </xf>
    <xf numFmtId="165" fontId="0" fillId="7" borderId="8" xfId="0" applyNumberFormat="1" applyFill="1" applyBorder="1"/>
    <xf numFmtId="165" fontId="0" fillId="7" borderId="3" xfId="0" applyNumberFormat="1" applyFill="1" applyBorder="1"/>
    <xf numFmtId="165" fontId="3" fillId="7" borderId="1" xfId="0" applyNumberFormat="1" applyFont="1" applyFill="1" applyBorder="1" applyAlignment="1">
      <alignment horizontal="right"/>
    </xf>
    <xf numFmtId="165" fontId="0" fillId="7" borderId="4" xfId="0" applyNumberFormat="1" applyFill="1" applyBorder="1"/>
    <xf numFmtId="0" fontId="8" fillId="7" borderId="0" xfId="0" applyFont="1" applyFill="1" applyAlignment="1">
      <alignment horizontal="left"/>
    </xf>
    <xf numFmtId="14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49" fontId="8" fillId="0" borderId="54" xfId="0" applyNumberFormat="1" applyFont="1" applyBorder="1"/>
    <xf numFmtId="49" fontId="8" fillId="0" borderId="46" xfId="0" applyNumberFormat="1" applyFont="1" applyBorder="1"/>
    <xf numFmtId="0" fontId="8" fillId="0" borderId="46" xfId="0" applyFont="1" applyBorder="1"/>
    <xf numFmtId="165" fontId="8" fillId="6" borderId="32" xfId="0" applyNumberFormat="1" applyFont="1" applyFill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0" fontId="0" fillId="0" borderId="57" xfId="0" applyBorder="1"/>
    <xf numFmtId="165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0" fillId="6" borderId="22" xfId="0" applyNumberForma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6" borderId="56" xfId="0" applyNumberFormat="1" applyFill="1" applyBorder="1" applyAlignment="1">
      <alignment horizontal="center"/>
    </xf>
    <xf numFmtId="165" fontId="0" fillId="6" borderId="35" xfId="0" applyNumberFormat="1" applyFill="1" applyBorder="1" applyAlignment="1">
      <alignment horizontal="center"/>
    </xf>
    <xf numFmtId="165" fontId="8" fillId="6" borderId="22" xfId="0" applyNumberFormat="1" applyFont="1" applyFill="1" applyBorder="1" applyAlignment="1">
      <alignment horizontal="center"/>
    </xf>
    <xf numFmtId="165" fontId="0" fillId="6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6" borderId="59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61" xfId="0" applyNumberFormat="1" applyFill="1" applyBorder="1" applyAlignment="1">
      <alignment horizontal="center"/>
    </xf>
    <xf numFmtId="165" fontId="8" fillId="6" borderId="24" xfId="0" applyNumberFormat="1" applyFont="1" applyFill="1" applyBorder="1" applyAlignment="1">
      <alignment horizontal="center"/>
    </xf>
    <xf numFmtId="165" fontId="0" fillId="6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1" xfId="0" applyNumberFormat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6" borderId="29" xfId="0" applyNumberFormat="1" applyFont="1" applyFill="1" applyBorder="1" applyAlignment="1">
      <alignment horizontal="center"/>
    </xf>
    <xf numFmtId="165" fontId="0" fillId="6" borderId="42" xfId="0" applyNumberForma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6" xfId="0" applyNumberFormat="1" applyFont="1" applyBorder="1" applyAlignment="1">
      <alignment horizontal="center"/>
    </xf>
    <xf numFmtId="165" fontId="8" fillId="6" borderId="23" xfId="0" applyNumberFormat="1" applyFont="1" applyFill="1" applyBorder="1" applyAlignment="1">
      <alignment horizontal="center"/>
    </xf>
    <xf numFmtId="165" fontId="8" fillId="6" borderId="4" xfId="0" applyNumberFormat="1" applyFont="1" applyFill="1" applyBorder="1" applyAlignment="1">
      <alignment horizontal="center"/>
    </xf>
    <xf numFmtId="0" fontId="0" fillId="6" borderId="0" xfId="0" applyFill="1"/>
    <xf numFmtId="165" fontId="0" fillId="0" borderId="63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5" fontId="8" fillId="0" borderId="0" xfId="0" applyNumberFormat="1" applyFont="1"/>
    <xf numFmtId="165" fontId="8" fillId="6" borderId="9" xfId="0" applyNumberFormat="1" applyFont="1" applyFill="1" applyBorder="1" applyAlignment="1">
      <alignment horizontal="center"/>
    </xf>
    <xf numFmtId="165" fontId="8" fillId="6" borderId="28" xfId="0" applyNumberFormat="1" applyFont="1" applyFill="1" applyBorder="1" applyAlignment="1">
      <alignment horizontal="center"/>
    </xf>
    <xf numFmtId="165" fontId="8" fillId="6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8" borderId="18" xfId="0" applyFont="1" applyFill="1" applyBorder="1"/>
    <xf numFmtId="165" fontId="0" fillId="0" borderId="48" xfId="0" applyNumberFormat="1" applyBorder="1" applyAlignment="1">
      <alignment horizontal="center"/>
    </xf>
    <xf numFmtId="165" fontId="8" fillId="6" borderId="62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4" xfId="0" applyNumberFormat="1" applyFill="1" applyBorder="1" applyProtection="1">
      <protection locked="0"/>
    </xf>
    <xf numFmtId="0" fontId="23" fillId="0" borderId="0" xfId="0" applyFont="1"/>
    <xf numFmtId="0" fontId="15" fillId="8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8" fillId="0" borderId="19" xfId="0" applyNumberFormat="1" applyFont="1" applyBorder="1" applyAlignment="1">
      <alignment wrapText="1"/>
    </xf>
    <xf numFmtId="0" fontId="8" fillId="0" borderId="61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6" borderId="25" xfId="0" applyNumberFormat="1" applyFont="1" applyFill="1" applyBorder="1" applyAlignment="1">
      <alignment horizontal="center"/>
    </xf>
    <xf numFmtId="165" fontId="8" fillId="0" borderId="58" xfId="0" applyNumberFormat="1" applyFont="1" applyBorder="1" applyAlignment="1">
      <alignment horizontal="center"/>
    </xf>
    <xf numFmtId="165" fontId="8" fillId="6" borderId="46" xfId="0" applyNumberFormat="1" applyFont="1" applyFill="1" applyBorder="1" applyAlignment="1">
      <alignment horizontal="center"/>
    </xf>
    <xf numFmtId="165" fontId="8" fillId="0" borderId="65" xfId="0" applyNumberFormat="1" applyFont="1" applyBorder="1" applyAlignment="1">
      <alignment horizontal="center"/>
    </xf>
    <xf numFmtId="165" fontId="8" fillId="0" borderId="5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2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59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165" fontId="1" fillId="6" borderId="29" xfId="0" applyNumberFormat="1" applyFont="1" applyFill="1" applyBorder="1" applyAlignment="1">
      <alignment horizontal="center"/>
    </xf>
    <xf numFmtId="165" fontId="1" fillId="6" borderId="22" xfId="0" applyNumberFormat="1" applyFont="1" applyFill="1" applyBorder="1" applyAlignment="1">
      <alignment horizontal="center"/>
    </xf>
    <xf numFmtId="0" fontId="1" fillId="0" borderId="56" xfId="0" applyFont="1" applyBorder="1"/>
    <xf numFmtId="0" fontId="1" fillId="0" borderId="26" xfId="0" applyFont="1" applyBorder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46" xfId="0" applyNumberFormat="1" applyFont="1" applyBorder="1"/>
    <xf numFmtId="0" fontId="1" fillId="0" borderId="19" xfId="0" applyFont="1" applyBorder="1"/>
    <xf numFmtId="165" fontId="8" fillId="0" borderId="22" xfId="0" applyNumberFormat="1" applyFont="1" applyBorder="1" applyAlignment="1">
      <alignment horizontal="center"/>
    </xf>
    <xf numFmtId="0" fontId="3" fillId="2" borderId="1" xfId="0" applyFont="1" applyFill="1" applyBorder="1"/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0" borderId="54" xfId="0" applyFont="1" applyBorder="1" applyAlignment="1">
      <alignment wrapText="1"/>
    </xf>
    <xf numFmtId="165" fontId="1" fillId="6" borderId="1" xfId="0" applyNumberFormat="1" applyFont="1" applyFill="1" applyBorder="1" applyAlignment="1">
      <alignment horizontal="center"/>
    </xf>
    <xf numFmtId="165" fontId="1" fillId="6" borderId="27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6" xfId="0" applyNumberFormat="1" applyFont="1" applyFill="1" applyBorder="1" applyAlignment="1">
      <alignment horizontal="center"/>
    </xf>
    <xf numFmtId="14" fontId="0" fillId="9" borderId="0" xfId="0" applyNumberFormat="1" applyFill="1" applyAlignment="1">
      <alignment horizontal="left"/>
    </xf>
    <xf numFmtId="0" fontId="8" fillId="9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" fillId="0" borderId="25" xfId="0" applyFont="1" applyBorder="1" applyAlignment="1">
      <alignment horizontal="center"/>
    </xf>
    <xf numFmtId="0" fontId="1" fillId="0" borderId="71" xfId="0" applyFont="1" applyBorder="1"/>
    <xf numFmtId="0" fontId="1" fillId="0" borderId="45" xfId="0" applyFont="1" applyBorder="1"/>
    <xf numFmtId="0" fontId="1" fillId="0" borderId="72" xfId="0" applyFont="1" applyBorder="1"/>
    <xf numFmtId="165" fontId="15" fillId="0" borderId="1" xfId="0" applyNumberFormat="1" applyFont="1" applyBorder="1"/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5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5" borderId="6" xfId="0" applyFill="1" applyBorder="1"/>
    <xf numFmtId="0" fontId="0" fillId="5" borderId="4" xfId="0" applyFill="1" applyBorder="1"/>
    <xf numFmtId="0" fontId="23" fillId="5" borderId="0" xfId="0" applyFont="1" applyFill="1"/>
    <xf numFmtId="49" fontId="23" fillId="5" borderId="1" xfId="0" applyNumberFormat="1" applyFont="1" applyFill="1" applyBorder="1" applyAlignment="1">
      <alignment horizontal="center" vertical="center"/>
    </xf>
    <xf numFmtId="0" fontId="8" fillId="5" borderId="0" xfId="0" applyFont="1" applyFill="1"/>
    <xf numFmtId="0" fontId="0" fillId="5" borderId="0" xfId="0" applyFill="1"/>
    <xf numFmtId="164" fontId="0" fillId="5" borderId="6" xfId="0" applyNumberFormat="1" applyFill="1" applyBorder="1"/>
    <xf numFmtId="164" fontId="0" fillId="5" borderId="4" xfId="0" applyNumberFormat="1" applyFill="1" applyBorder="1"/>
    <xf numFmtId="164" fontId="0" fillId="5" borderId="10" xfId="0" applyNumberFormat="1" applyFill="1" applyBorder="1"/>
    <xf numFmtId="164" fontId="0" fillId="5" borderId="8" xfId="0" applyNumberFormat="1" applyFill="1" applyBorder="1"/>
    <xf numFmtId="165" fontId="0" fillId="5" borderId="0" xfId="0" applyNumberFormat="1" applyFill="1"/>
    <xf numFmtId="49" fontId="23" fillId="5" borderId="46" xfId="0" applyNumberFormat="1" applyFont="1" applyFill="1" applyBorder="1"/>
    <xf numFmtId="49" fontId="23" fillId="5" borderId="55" xfId="0" applyNumberFormat="1" applyFont="1" applyFill="1" applyBorder="1"/>
    <xf numFmtId="49" fontId="23" fillId="5" borderId="4" xfId="0" applyNumberFormat="1" applyFont="1" applyFill="1" applyBorder="1"/>
    <xf numFmtId="49" fontId="23" fillId="5" borderId="23" xfId="0" applyNumberFormat="1" applyFont="1" applyFill="1" applyBorder="1"/>
    <xf numFmtId="49" fontId="23" fillId="5" borderId="25" xfId="0" applyNumberFormat="1" applyFont="1" applyFill="1" applyBorder="1"/>
    <xf numFmtId="165" fontId="8" fillId="0" borderId="1" xfId="0" applyNumberFormat="1" applyFont="1" applyBorder="1" applyAlignment="1">
      <alignment horizontal="center"/>
    </xf>
    <xf numFmtId="0" fontId="23" fillId="5" borderId="26" xfId="0" applyFont="1" applyFill="1" applyBorder="1"/>
    <xf numFmtId="0" fontId="3" fillId="10" borderId="1" xfId="0" applyFont="1" applyFill="1" applyBorder="1" applyAlignment="1">
      <alignment wrapText="1"/>
    </xf>
    <xf numFmtId="165" fontId="20" fillId="7" borderId="40" xfId="0" applyNumberFormat="1" applyFont="1" applyFill="1" applyBorder="1"/>
    <xf numFmtId="0" fontId="5" fillId="10" borderId="0" xfId="0" applyFont="1" applyFill="1"/>
    <xf numFmtId="0" fontId="0" fillId="10" borderId="0" xfId="0" applyFill="1"/>
    <xf numFmtId="0" fontId="0" fillId="10" borderId="13" xfId="0" applyFill="1" applyBorder="1"/>
    <xf numFmtId="49" fontId="8" fillId="0" borderId="22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wrapText="1"/>
    </xf>
    <xf numFmtId="166" fontId="0" fillId="0" borderId="29" xfId="0" applyNumberFormat="1" applyBorder="1"/>
    <xf numFmtId="166" fontId="0" fillId="0" borderId="71" xfId="0" applyNumberForma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6" fontId="0" fillId="0" borderId="73" xfId="0" applyNumberFormat="1" applyBorder="1" applyAlignment="1">
      <alignment horizontal="center"/>
    </xf>
    <xf numFmtId="166" fontId="0" fillId="0" borderId="72" xfId="0" applyNumberForma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165" fontId="8" fillId="6" borderId="61" xfId="0" applyNumberFormat="1" applyFont="1" applyFill="1" applyBorder="1" applyAlignment="1">
      <alignment horizontal="center"/>
    </xf>
    <xf numFmtId="165" fontId="8" fillId="6" borderId="55" xfId="0" applyNumberFormat="1" applyFont="1" applyFill="1" applyBorder="1" applyAlignment="1">
      <alignment horizontal="center"/>
    </xf>
    <xf numFmtId="0" fontId="1" fillId="0" borderId="25" xfId="0" applyFont="1" applyBorder="1"/>
    <xf numFmtId="49" fontId="1" fillId="0" borderId="23" xfId="0" applyNumberFormat="1" applyFont="1" applyBorder="1"/>
    <xf numFmtId="49" fontId="1" fillId="0" borderId="6" xfId="0" applyNumberFormat="1" applyFont="1" applyBorder="1"/>
    <xf numFmtId="49" fontId="1" fillId="0" borderId="75" xfId="0" applyNumberFormat="1" applyFont="1" applyBorder="1"/>
    <xf numFmtId="0" fontId="1" fillId="0" borderId="4" xfId="0" applyFont="1" applyBorder="1"/>
    <xf numFmtId="4" fontId="0" fillId="0" borderId="0" xfId="0" applyNumberFormat="1"/>
    <xf numFmtId="166" fontId="0" fillId="0" borderId="0" xfId="0" applyNumberFormat="1" applyAlignment="1">
      <alignment horizontal="right" wrapText="1"/>
    </xf>
    <xf numFmtId="0" fontId="1" fillId="11" borderId="24" xfId="0" applyFont="1" applyFill="1" applyBorder="1" applyAlignment="1">
      <alignment horizontal="center" wrapText="1"/>
    </xf>
    <xf numFmtId="0" fontId="1" fillId="11" borderId="59" xfId="0" applyFont="1" applyFill="1" applyBorder="1" applyAlignment="1">
      <alignment horizontal="center" wrapText="1"/>
    </xf>
    <xf numFmtId="0" fontId="15" fillId="0" borderId="27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3" xfId="0" applyBorder="1"/>
    <xf numFmtId="0" fontId="0" fillId="0" borderId="48" xfId="0" applyBorder="1"/>
    <xf numFmtId="0" fontId="8" fillId="5" borderId="36" xfId="0" applyFont="1" applyFill="1" applyBorder="1"/>
    <xf numFmtId="0" fontId="0" fillId="5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1" xfId="0" applyBorder="1"/>
    <xf numFmtId="0" fontId="0" fillId="0" borderId="56" xfId="0" applyBorder="1"/>
    <xf numFmtId="0" fontId="0" fillId="0" borderId="36" xfId="0" applyBorder="1"/>
    <xf numFmtId="49" fontId="0" fillId="5" borderId="1" xfId="0" applyNumberFormat="1" applyFill="1" applyBorder="1"/>
    <xf numFmtId="49" fontId="0" fillId="0" borderId="1" xfId="0" applyNumberFormat="1" applyBorder="1"/>
    <xf numFmtId="49" fontId="8" fillId="0" borderId="1" xfId="0" applyNumberFormat="1" applyFont="1" applyBorder="1"/>
    <xf numFmtId="49" fontId="3" fillId="0" borderId="19" xfId="0" applyNumberFormat="1" applyFont="1" applyBorder="1"/>
    <xf numFmtId="49" fontId="0" fillId="0" borderId="26" xfId="0" applyNumberFormat="1" applyBorder="1"/>
    <xf numFmtId="165" fontId="0" fillId="7" borderId="32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13" fillId="7" borderId="19" xfId="0" applyNumberFormat="1" applyFont="1" applyFill="1" applyBorder="1"/>
    <xf numFmtId="0" fontId="0" fillId="7" borderId="28" xfId="0" applyFill="1" applyBorder="1"/>
    <xf numFmtId="0" fontId="0" fillId="7" borderId="26" xfId="0" applyFill="1" applyBorder="1"/>
    <xf numFmtId="165" fontId="0" fillId="5" borderId="18" xfId="0" applyNumberFormat="1" applyFill="1" applyBorder="1" applyAlignment="1">
      <alignment wrapText="1"/>
    </xf>
    <xf numFmtId="0" fontId="0" fillId="5" borderId="18" xfId="0" applyFill="1" applyBorder="1" applyAlignment="1">
      <alignment wrapText="1"/>
    </xf>
    <xf numFmtId="0" fontId="0" fillId="5" borderId="15" xfId="0" applyFill="1" applyBorder="1" applyAlignment="1">
      <alignment wrapText="1"/>
    </xf>
    <xf numFmtId="165" fontId="0" fillId="5" borderId="37" xfId="0" applyNumberFormat="1" applyFill="1" applyBorder="1" applyAlignment="1">
      <alignment wrapText="1"/>
    </xf>
    <xf numFmtId="165" fontId="9" fillId="5" borderId="37" xfId="0" applyNumberFormat="1" applyFont="1" applyFill="1" applyBorder="1" applyAlignment="1">
      <alignment wrapText="1"/>
    </xf>
    <xf numFmtId="0" fontId="3" fillId="5" borderId="17" xfId="0" applyFont="1" applyFill="1" applyBorder="1" applyAlignment="1">
      <alignment wrapText="1"/>
    </xf>
    <xf numFmtId="0" fontId="0" fillId="5" borderId="47" xfId="0" applyFill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10" borderId="36" xfId="0" applyFont="1" applyFill="1" applyBorder="1"/>
    <xf numFmtId="0" fontId="0" fillId="10" borderId="28" xfId="0" applyFill="1" applyBorder="1"/>
    <xf numFmtId="0" fontId="3" fillId="0" borderId="13" xfId="0" applyFont="1" applyBorder="1"/>
    <xf numFmtId="0" fontId="3" fillId="0" borderId="15" xfId="0" applyFont="1" applyBorder="1"/>
    <xf numFmtId="0" fontId="8" fillId="0" borderId="64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1" fillId="10" borderId="74" xfId="0" applyFont="1" applyFill="1" applyBorder="1"/>
    <xf numFmtId="0" fontId="0" fillId="10" borderId="73" xfId="0" applyFill="1" applyBorder="1"/>
    <xf numFmtId="0" fontId="1" fillId="10" borderId="36" xfId="0" applyFont="1" applyFill="1" applyBorder="1"/>
    <xf numFmtId="0" fontId="1" fillId="0" borderId="6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1" fillId="7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0" fillId="0" borderId="30" xfId="0" applyBorder="1"/>
    <xf numFmtId="0" fontId="0" fillId="0" borderId="57" xfId="0" applyBorder="1" applyAlignment="1">
      <alignment horizontal="center"/>
    </xf>
    <xf numFmtId="0" fontId="12" fillId="0" borderId="66" xfId="0" applyFont="1" applyBorder="1"/>
    <xf numFmtId="0" fontId="12" fillId="0" borderId="67" xfId="0" applyFont="1" applyBorder="1"/>
    <xf numFmtId="0" fontId="24" fillId="5" borderId="1" xfId="0" applyFont="1" applyFill="1" applyBorder="1" applyAlignment="1">
      <alignment horizontal="left"/>
    </xf>
    <xf numFmtId="0" fontId="23" fillId="5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68" xfId="0" applyFont="1" applyBorder="1"/>
    <xf numFmtId="0" fontId="3" fillId="0" borderId="69" xfId="0" applyFont="1" applyBorder="1"/>
    <xf numFmtId="0" fontId="3" fillId="0" borderId="70" xfId="0" applyFont="1" applyBorder="1"/>
    <xf numFmtId="0" fontId="3" fillId="0" borderId="43" xfId="0" applyFont="1" applyBorder="1"/>
    <xf numFmtId="0" fontId="3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11" borderId="56" xfId="0" applyFont="1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3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0" borderId="0" xfId="0"/>
    <xf numFmtId="14" fontId="0" fillId="7" borderId="0" xfId="0" applyNumberFormat="1" applyFill="1" applyAlignment="1">
      <alignment horizontal="left"/>
    </xf>
  </cellXfs>
  <cellStyles count="3"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53"/>
  <sheetViews>
    <sheetView showGridLines="0" topLeftCell="A49" zoomScaleNormal="100" workbookViewId="0">
      <selection activeCell="E138" sqref="E138"/>
    </sheetView>
  </sheetViews>
  <sheetFormatPr defaultRowHeight="12.75" x14ac:dyDescent="0.2"/>
  <cols>
    <col min="1" max="1" width="34.42578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 x14ac:dyDescent="0.4">
      <c r="A1" s="14" t="s">
        <v>245</v>
      </c>
      <c r="B1" s="14"/>
      <c r="E1" s="149" t="s">
        <v>126</v>
      </c>
    </row>
    <row r="2" spans="1:5" ht="26.25" x14ac:dyDescent="0.4">
      <c r="A2" s="14"/>
      <c r="B2" s="14"/>
      <c r="C2" s="82"/>
      <c r="D2" s="70" t="s">
        <v>236</v>
      </c>
      <c r="E2" s="150" t="s">
        <v>125</v>
      </c>
    </row>
    <row r="3" spans="1:5" ht="69.75" customHeight="1" x14ac:dyDescent="0.25">
      <c r="A3" s="70" t="s">
        <v>71</v>
      </c>
      <c r="C3" s="347"/>
      <c r="D3" s="348"/>
      <c r="E3" s="307" t="s">
        <v>127</v>
      </c>
    </row>
    <row r="4" spans="1:5" ht="14.25" customHeight="1" x14ac:dyDescent="0.25">
      <c r="A4" s="70"/>
    </row>
    <row r="5" spans="1:5" ht="17.100000000000001" customHeight="1" x14ac:dyDescent="0.2"/>
    <row r="6" spans="1:5" ht="17.100000000000001" customHeight="1" thickBot="1" x14ac:dyDescent="0.25">
      <c r="A6" s="2" t="s">
        <v>104</v>
      </c>
      <c r="B6" s="306" t="s">
        <v>72</v>
      </c>
    </row>
    <row r="7" spans="1:5" ht="17.100000000000001" customHeight="1" thickBot="1" x14ac:dyDescent="0.25">
      <c r="A7" s="351"/>
      <c r="B7" s="352"/>
      <c r="C7" s="9" t="s">
        <v>4</v>
      </c>
      <c r="D7" s="10" t="s">
        <v>5</v>
      </c>
      <c r="E7" s="1"/>
    </row>
    <row r="8" spans="1:5" ht="17.100000000000001" customHeight="1" x14ac:dyDescent="0.2">
      <c r="A8" s="362" t="s">
        <v>0</v>
      </c>
      <c r="B8" s="363"/>
      <c r="C8" s="137">
        <f>C16-SUM(C9:C15)</f>
        <v>0</v>
      </c>
      <c r="D8" s="310"/>
      <c r="E8" s="3"/>
    </row>
    <row r="9" spans="1:5" ht="17.100000000000001" customHeight="1" x14ac:dyDescent="0.2">
      <c r="A9" s="364" t="s">
        <v>1</v>
      </c>
      <c r="B9" s="360"/>
      <c r="C9" s="132">
        <f>D81</f>
        <v>0</v>
      </c>
      <c r="D9" s="311"/>
      <c r="E9" s="3"/>
    </row>
    <row r="10" spans="1:5" ht="17.100000000000001" customHeight="1" x14ac:dyDescent="0.2">
      <c r="A10" s="364" t="s">
        <v>181</v>
      </c>
      <c r="B10" s="360"/>
      <c r="C10" s="132">
        <f>D99</f>
        <v>0</v>
      </c>
      <c r="D10" s="311"/>
      <c r="E10" s="3"/>
    </row>
    <row r="11" spans="1:5" ht="17.100000000000001" customHeight="1" x14ac:dyDescent="0.2">
      <c r="A11" s="364" t="s">
        <v>2</v>
      </c>
      <c r="B11" s="360"/>
      <c r="C11" s="132">
        <f>D53</f>
        <v>0</v>
      </c>
      <c r="D11" s="311"/>
      <c r="E11" s="3"/>
    </row>
    <row r="12" spans="1:5" ht="17.100000000000001" customHeight="1" x14ac:dyDescent="0.2">
      <c r="A12" s="357" t="s">
        <v>124</v>
      </c>
      <c r="B12" s="358"/>
      <c r="C12" s="6">
        <v>0</v>
      </c>
      <c r="D12" s="311"/>
      <c r="E12" s="3"/>
    </row>
    <row r="13" spans="1:5" ht="17.100000000000001" customHeight="1" x14ac:dyDescent="0.2">
      <c r="A13" s="357" t="s">
        <v>124</v>
      </c>
      <c r="B13" s="358"/>
      <c r="C13" s="6">
        <v>0</v>
      </c>
      <c r="D13" s="311"/>
      <c r="E13" s="3"/>
    </row>
    <row r="14" spans="1:5" ht="17.100000000000001" customHeight="1" x14ac:dyDescent="0.2">
      <c r="A14" s="308" t="s">
        <v>124</v>
      </c>
      <c r="B14" s="309"/>
      <c r="C14" s="6">
        <v>0</v>
      </c>
      <c r="D14" s="311"/>
      <c r="E14" s="3"/>
    </row>
    <row r="15" spans="1:5" ht="17.100000000000001" customHeight="1" thickBot="1" x14ac:dyDescent="0.25">
      <c r="A15" s="359" t="s">
        <v>85</v>
      </c>
      <c r="B15" s="360"/>
      <c r="C15" s="135">
        <f>D64</f>
        <v>0</v>
      </c>
      <c r="D15" s="312"/>
      <c r="E15" s="3"/>
    </row>
    <row r="16" spans="1:5" ht="17.100000000000001" customHeight="1" thickBot="1" x14ac:dyDescent="0.25">
      <c r="A16" s="349" t="s">
        <v>3</v>
      </c>
      <c r="B16" s="350"/>
      <c r="C16" s="113">
        <v>0</v>
      </c>
      <c r="D16" s="313">
        <f>SUM(D8:D15)</f>
        <v>0</v>
      </c>
      <c r="E16" s="3"/>
    </row>
    <row r="17" spans="1:5" ht="17.100000000000001" customHeight="1" thickBot="1" x14ac:dyDescent="0.25">
      <c r="A17" s="326" t="s">
        <v>6</v>
      </c>
      <c r="B17" s="20"/>
      <c r="C17" s="133">
        <f>D63</f>
        <v>0</v>
      </c>
      <c r="D17" s="13"/>
      <c r="E17" s="3"/>
    </row>
    <row r="18" spans="1:5" ht="17.100000000000001" customHeight="1" thickBot="1" x14ac:dyDescent="0.25">
      <c r="A18" s="58" t="s">
        <v>43</v>
      </c>
      <c r="B18" s="20"/>
      <c r="C18" s="12">
        <v>0</v>
      </c>
      <c r="D18" s="313"/>
      <c r="E18" s="3"/>
    </row>
    <row r="19" spans="1:5" ht="17.100000000000001" customHeight="1" thickBot="1" x14ac:dyDescent="0.25">
      <c r="A19" s="58" t="s">
        <v>44</v>
      </c>
      <c r="B19" s="20"/>
      <c r="C19" s="12">
        <v>0</v>
      </c>
      <c r="D19" s="313"/>
      <c r="E19" s="3"/>
    </row>
    <row r="20" spans="1:5" ht="17.100000000000001" customHeight="1" thickBot="1" x14ac:dyDescent="0.25">
      <c r="C20" s="3"/>
    </row>
    <row r="21" spans="1:5" ht="17.100000000000001" customHeight="1" thickBot="1" x14ac:dyDescent="0.25">
      <c r="A21" s="355"/>
      <c r="B21" s="356"/>
      <c r="C21" s="9" t="s">
        <v>8</v>
      </c>
      <c r="D21" s="10" t="s">
        <v>9</v>
      </c>
    </row>
    <row r="22" spans="1:5" ht="17.100000000000001" customHeight="1" x14ac:dyDescent="0.2">
      <c r="A22" s="353" t="s">
        <v>105</v>
      </c>
      <c r="B22" s="354"/>
      <c r="C22" s="8">
        <v>0</v>
      </c>
      <c r="D22" s="304"/>
    </row>
    <row r="23" spans="1:5" ht="17.100000000000001" customHeight="1" x14ac:dyDescent="0.2">
      <c r="A23" s="353" t="s">
        <v>106</v>
      </c>
      <c r="B23" s="354"/>
      <c r="C23" s="6">
        <v>0</v>
      </c>
      <c r="D23" s="304"/>
    </row>
    <row r="24" spans="1:5" ht="17.100000000000001" customHeight="1" x14ac:dyDescent="0.2">
      <c r="A24" s="353" t="s">
        <v>118</v>
      </c>
      <c r="B24" s="354"/>
      <c r="C24" s="134">
        <f>D65</f>
        <v>0</v>
      </c>
      <c r="D24" s="304"/>
    </row>
    <row r="25" spans="1:5" ht="17.100000000000001" customHeight="1" x14ac:dyDescent="0.2">
      <c r="A25" s="361" t="s">
        <v>7</v>
      </c>
      <c r="B25" s="361"/>
      <c r="C25" s="6">
        <v>0</v>
      </c>
      <c r="D25" s="304"/>
    </row>
    <row r="26" spans="1:5" ht="18" customHeight="1" x14ac:dyDescent="0.2">
      <c r="A26" s="353" t="s">
        <v>45</v>
      </c>
      <c r="B26" s="354"/>
      <c r="C26" s="6">
        <v>0</v>
      </c>
      <c r="D26" s="305"/>
    </row>
    <row r="27" spans="1:5" ht="17.100000000000001" customHeight="1" x14ac:dyDescent="0.2"/>
    <row r="28" spans="1:5" ht="17.100000000000001" customHeight="1" thickBot="1" x14ac:dyDescent="0.25">
      <c r="A28" s="71" t="s">
        <v>11</v>
      </c>
      <c r="B28" s="21"/>
    </row>
    <row r="29" spans="1:5" ht="17.100000000000001" customHeight="1" thickBot="1" x14ac:dyDescent="0.25">
      <c r="A29" s="15" t="s">
        <v>10</v>
      </c>
      <c r="B29" s="22">
        <f>SUM(B30:B32)</f>
        <v>0</v>
      </c>
    </row>
    <row r="30" spans="1:5" ht="17.100000000000001" customHeight="1" x14ac:dyDescent="0.2">
      <c r="A30" s="60" t="s">
        <v>76</v>
      </c>
      <c r="B30" s="8">
        <v>0</v>
      </c>
    </row>
    <row r="31" spans="1:5" ht="17.100000000000001" customHeight="1" x14ac:dyDescent="0.2">
      <c r="A31" s="61" t="s">
        <v>77</v>
      </c>
      <c r="B31" s="6">
        <v>0</v>
      </c>
    </row>
    <row r="32" spans="1:5" ht="17.100000000000001" customHeight="1" x14ac:dyDescent="0.2">
      <c r="A32" s="61" t="s">
        <v>78</v>
      </c>
      <c r="B32" s="6">
        <v>0</v>
      </c>
    </row>
    <row r="33" spans="1:4" ht="17.100000000000001" customHeight="1" x14ac:dyDescent="0.2"/>
    <row r="34" spans="1:4" ht="17.100000000000001" customHeight="1" x14ac:dyDescent="0.2">
      <c r="A34" s="84" t="s">
        <v>13</v>
      </c>
      <c r="B34" s="5" t="s">
        <v>18</v>
      </c>
      <c r="C34" s="368" t="s">
        <v>185</v>
      </c>
      <c r="D34" s="369"/>
    </row>
    <row r="35" spans="1:4" ht="17.100000000000001" customHeight="1" x14ac:dyDescent="0.2">
      <c r="A35" s="23" t="s">
        <v>14</v>
      </c>
      <c r="B35" s="6">
        <v>0</v>
      </c>
      <c r="C35" s="365"/>
      <c r="D35" s="365"/>
    </row>
    <row r="36" spans="1:4" ht="17.100000000000001" customHeight="1" x14ac:dyDescent="0.2">
      <c r="A36" s="23" t="s">
        <v>15</v>
      </c>
      <c r="B36" s="6">
        <v>0</v>
      </c>
      <c r="C36" s="365"/>
      <c r="D36" s="365"/>
    </row>
    <row r="37" spans="1:4" ht="17.100000000000001" customHeight="1" x14ac:dyDescent="0.2">
      <c r="A37" s="23" t="s">
        <v>55</v>
      </c>
      <c r="B37" s="6">
        <v>0</v>
      </c>
      <c r="C37" s="365"/>
      <c r="D37" s="365"/>
    </row>
    <row r="38" spans="1:4" ht="17.100000000000001" customHeight="1" x14ac:dyDescent="0.2">
      <c r="A38" s="23" t="s">
        <v>16</v>
      </c>
      <c r="B38" s="6">
        <v>0</v>
      </c>
      <c r="C38" s="365"/>
      <c r="D38" s="365"/>
    </row>
    <row r="39" spans="1:4" ht="17.100000000000001" customHeight="1" x14ac:dyDescent="0.2">
      <c r="A39" s="23" t="s">
        <v>17</v>
      </c>
      <c r="B39" s="112">
        <f>SUM(B40:B41)</f>
        <v>0</v>
      </c>
      <c r="C39" s="365"/>
      <c r="D39" s="365"/>
    </row>
    <row r="40" spans="1:4" ht="17.100000000000001" customHeight="1" x14ac:dyDescent="0.2">
      <c r="A40" s="4" t="s">
        <v>70</v>
      </c>
      <c r="B40" s="134">
        <f>Transfery!C48</f>
        <v>0</v>
      </c>
      <c r="C40" s="367" t="s">
        <v>86</v>
      </c>
      <c r="D40" s="366"/>
    </row>
    <row r="41" spans="1:4" ht="17.100000000000001" customHeight="1" x14ac:dyDescent="0.2">
      <c r="A41" s="4" t="s">
        <v>20</v>
      </c>
      <c r="B41" s="6">
        <v>0</v>
      </c>
      <c r="C41" s="365"/>
      <c r="D41" s="365"/>
    </row>
    <row r="42" spans="1:4" ht="17.100000000000001" customHeight="1" x14ac:dyDescent="0.2">
      <c r="A42" s="23" t="s">
        <v>19</v>
      </c>
      <c r="B42" s="6">
        <v>0</v>
      </c>
      <c r="C42" s="365"/>
      <c r="D42" s="365"/>
    </row>
    <row r="43" spans="1:4" ht="17.100000000000001" customHeight="1" x14ac:dyDescent="0.2">
      <c r="B43" s="3"/>
      <c r="C43" s="24"/>
      <c r="D43" s="24"/>
    </row>
    <row r="44" spans="1:4" ht="17.100000000000001" customHeight="1" x14ac:dyDescent="0.2">
      <c r="A44" s="2" t="s">
        <v>22</v>
      </c>
    </row>
    <row r="45" spans="1:4" ht="17.100000000000001" customHeight="1" x14ac:dyDescent="0.2">
      <c r="A45" s="5"/>
      <c r="B45" s="5" t="s">
        <v>18</v>
      </c>
      <c r="C45" s="5" t="s">
        <v>27</v>
      </c>
      <c r="D45" s="5"/>
    </row>
    <row r="46" spans="1:4" ht="17.100000000000001" customHeight="1" x14ac:dyDescent="0.2">
      <c r="A46" s="23" t="s">
        <v>25</v>
      </c>
      <c r="B46" s="6">
        <v>0</v>
      </c>
      <c r="C46" s="366"/>
      <c r="D46" s="366"/>
    </row>
    <row r="47" spans="1:4" ht="17.100000000000001" customHeight="1" x14ac:dyDescent="0.2">
      <c r="A47" s="23" t="s">
        <v>26</v>
      </c>
      <c r="B47" s="6">
        <v>0</v>
      </c>
      <c r="C47" s="366"/>
      <c r="D47" s="366"/>
    </row>
    <row r="48" spans="1:4" ht="17.100000000000001" customHeight="1" x14ac:dyDescent="0.2">
      <c r="A48" s="23" t="s">
        <v>23</v>
      </c>
      <c r="B48" s="6">
        <v>0</v>
      </c>
      <c r="C48" s="366"/>
      <c r="D48" s="366"/>
    </row>
    <row r="49" spans="1:4" ht="17.100000000000001" customHeight="1" x14ac:dyDescent="0.2">
      <c r="A49" s="23" t="s">
        <v>24</v>
      </c>
      <c r="B49" s="6">
        <v>0</v>
      </c>
      <c r="C49" s="366"/>
      <c r="D49" s="366"/>
    </row>
    <row r="50" spans="1:4" ht="17.100000000000001" customHeight="1" x14ac:dyDescent="0.2">
      <c r="B50" s="3"/>
      <c r="C50" s="24"/>
      <c r="D50" s="24"/>
    </row>
    <row r="51" spans="1:4" ht="17.100000000000001" customHeight="1" thickBot="1" x14ac:dyDescent="0.25">
      <c r="A51" s="2" t="s">
        <v>28</v>
      </c>
    </row>
    <row r="52" spans="1:4" ht="17.100000000000001" customHeight="1" thickBot="1" x14ac:dyDescent="0.25">
      <c r="A52" s="72" t="s">
        <v>29</v>
      </c>
      <c r="B52" s="30" t="s">
        <v>18</v>
      </c>
      <c r="C52" s="9" t="s">
        <v>31</v>
      </c>
      <c r="D52" s="30" t="s">
        <v>18</v>
      </c>
    </row>
    <row r="53" spans="1:4" ht="18" customHeight="1" x14ac:dyDescent="0.2">
      <c r="A53" s="260" t="s">
        <v>184</v>
      </c>
      <c r="B53" s="28">
        <v>0</v>
      </c>
      <c r="C53" s="62" t="s">
        <v>79</v>
      </c>
      <c r="D53" s="29">
        <v>0</v>
      </c>
    </row>
    <row r="54" spans="1:4" ht="17.100000000000001" customHeight="1" x14ac:dyDescent="0.2">
      <c r="A54" s="7" t="s">
        <v>30</v>
      </c>
      <c r="B54" s="25">
        <v>0</v>
      </c>
      <c r="C54" s="26" t="s">
        <v>33</v>
      </c>
      <c r="D54" s="27">
        <v>0</v>
      </c>
    </row>
    <row r="55" spans="1:4" ht="17.100000000000001" customHeight="1" x14ac:dyDescent="0.2">
      <c r="A55" s="7" t="s">
        <v>42</v>
      </c>
      <c r="B55" s="40">
        <v>0</v>
      </c>
      <c r="C55" s="26" t="s">
        <v>34</v>
      </c>
      <c r="D55" s="27">
        <v>0</v>
      </c>
    </row>
    <row r="56" spans="1:4" ht="17.100000000000001" customHeight="1" x14ac:dyDescent="0.2">
      <c r="A56" s="7" t="s">
        <v>21</v>
      </c>
      <c r="B56" s="40">
        <v>0</v>
      </c>
      <c r="C56" s="26" t="s">
        <v>21</v>
      </c>
      <c r="D56" s="27">
        <v>0</v>
      </c>
    </row>
    <row r="57" spans="1:4" ht="17.100000000000001" customHeight="1" x14ac:dyDescent="0.2">
      <c r="A57" s="7" t="s">
        <v>21</v>
      </c>
      <c r="B57" s="40">
        <v>0</v>
      </c>
      <c r="C57" s="26" t="s">
        <v>21</v>
      </c>
      <c r="D57" s="27">
        <v>0</v>
      </c>
    </row>
    <row r="58" spans="1:4" ht="17.100000000000001" customHeight="1" thickBot="1" x14ac:dyDescent="0.25">
      <c r="A58" s="11" t="s">
        <v>21</v>
      </c>
      <c r="B58" s="41">
        <v>0</v>
      </c>
      <c r="C58" s="32" t="s">
        <v>21</v>
      </c>
      <c r="D58" s="33">
        <v>0</v>
      </c>
    </row>
    <row r="59" spans="1:4" ht="17.100000000000001" customHeight="1" thickBot="1" x14ac:dyDescent="0.25">
      <c r="A59" s="261" t="s">
        <v>237</v>
      </c>
      <c r="B59" s="19">
        <f>B53+B54-B55-B56-B57-B58</f>
        <v>0</v>
      </c>
      <c r="C59" s="34" t="s">
        <v>35</v>
      </c>
      <c r="D59" s="19">
        <f>SUM(D53:D58)</f>
        <v>0</v>
      </c>
    </row>
    <row r="60" spans="1:4" ht="36" customHeight="1" thickBot="1" x14ac:dyDescent="0.25">
      <c r="A60" s="188" t="s">
        <v>147</v>
      </c>
      <c r="B60" s="376"/>
      <c r="C60" s="376"/>
      <c r="D60" s="377"/>
    </row>
    <row r="61" spans="1:4" ht="17.100000000000001" customHeight="1" thickBot="1" x14ac:dyDescent="0.25"/>
    <row r="62" spans="1:4" ht="33" customHeight="1" thickBot="1" x14ac:dyDescent="0.25">
      <c r="A62" s="73" t="s">
        <v>176</v>
      </c>
      <c r="B62" s="30" t="s">
        <v>18</v>
      </c>
      <c r="C62" s="34" t="s">
        <v>31</v>
      </c>
      <c r="D62" s="30" t="s">
        <v>18</v>
      </c>
    </row>
    <row r="63" spans="1:4" ht="17.100000000000001" customHeight="1" x14ac:dyDescent="0.2">
      <c r="A63" s="260" t="s">
        <v>184</v>
      </c>
      <c r="B63" s="44">
        <v>0</v>
      </c>
      <c r="C63" s="47" t="s">
        <v>36</v>
      </c>
      <c r="D63" s="48">
        <v>0</v>
      </c>
    </row>
    <row r="64" spans="1:4" ht="17.100000000000001" customHeight="1" x14ac:dyDescent="0.2">
      <c r="A64" s="187" t="s">
        <v>244</v>
      </c>
      <c r="B64" s="45">
        <v>0</v>
      </c>
      <c r="C64" s="187" t="s">
        <v>68</v>
      </c>
      <c r="D64" s="25">
        <v>0</v>
      </c>
    </row>
    <row r="65" spans="1:4" ht="17.100000000000001" customHeight="1" x14ac:dyDescent="0.2">
      <c r="A65" s="83" t="s">
        <v>132</v>
      </c>
      <c r="B65" s="45">
        <v>0</v>
      </c>
      <c r="C65" s="26" t="s">
        <v>33</v>
      </c>
      <c r="D65" s="25">
        <v>0</v>
      </c>
    </row>
    <row r="66" spans="1:4" ht="17.100000000000001" customHeight="1" x14ac:dyDescent="0.2">
      <c r="A66" s="83" t="s">
        <v>133</v>
      </c>
      <c r="B66" s="43">
        <v>0</v>
      </c>
      <c r="C66" s="26" t="s">
        <v>34</v>
      </c>
      <c r="D66" s="25">
        <v>0</v>
      </c>
    </row>
    <row r="67" spans="1:4" ht="17.100000000000001" customHeight="1" x14ac:dyDescent="0.2">
      <c r="A67" s="83" t="s">
        <v>134</v>
      </c>
      <c r="B67" s="43">
        <v>0</v>
      </c>
      <c r="C67" s="26"/>
      <c r="D67" s="42">
        <v>0</v>
      </c>
    </row>
    <row r="68" spans="1:4" ht="17.100000000000001" customHeight="1" x14ac:dyDescent="0.2">
      <c r="A68" s="83" t="s">
        <v>135</v>
      </c>
      <c r="B68" s="43">
        <v>0</v>
      </c>
      <c r="C68" s="26" t="s">
        <v>37</v>
      </c>
      <c r="D68" s="40">
        <v>0</v>
      </c>
    </row>
    <row r="69" spans="1:4" ht="17.100000000000001" customHeight="1" x14ac:dyDescent="0.2">
      <c r="A69" s="83" t="s">
        <v>136</v>
      </c>
      <c r="B69" s="43">
        <v>0</v>
      </c>
      <c r="C69" s="7" t="s">
        <v>21</v>
      </c>
      <c r="D69" s="40">
        <v>0</v>
      </c>
    </row>
    <row r="70" spans="1:4" ht="17.100000000000001" customHeight="1" x14ac:dyDescent="0.2">
      <c r="A70" s="83" t="s">
        <v>137</v>
      </c>
      <c r="B70" s="43">
        <v>0</v>
      </c>
      <c r="C70" s="7" t="s">
        <v>21</v>
      </c>
      <c r="D70" s="40">
        <v>0</v>
      </c>
    </row>
    <row r="71" spans="1:4" ht="17.100000000000001" customHeight="1" x14ac:dyDescent="0.2">
      <c r="A71" s="83" t="s">
        <v>138</v>
      </c>
      <c r="B71" s="43">
        <v>0</v>
      </c>
      <c r="C71" s="32" t="s">
        <v>21</v>
      </c>
      <c r="D71" s="40">
        <v>0</v>
      </c>
    </row>
    <row r="72" spans="1:4" ht="17.100000000000001" customHeight="1" x14ac:dyDescent="0.2">
      <c r="A72" s="83" t="s">
        <v>139</v>
      </c>
      <c r="B72" s="43">
        <v>0</v>
      </c>
      <c r="C72" s="32" t="s">
        <v>21</v>
      </c>
      <c r="D72" s="40">
        <v>0</v>
      </c>
    </row>
    <row r="73" spans="1:4" ht="17.100000000000001" customHeight="1" x14ac:dyDescent="0.2">
      <c r="A73" s="83" t="s">
        <v>140</v>
      </c>
      <c r="B73" s="43">
        <v>0</v>
      </c>
      <c r="C73" s="32" t="s">
        <v>21</v>
      </c>
      <c r="D73" s="40">
        <v>0</v>
      </c>
    </row>
    <row r="74" spans="1:4" ht="33" customHeight="1" x14ac:dyDescent="0.2">
      <c r="A74" s="190" t="s">
        <v>141</v>
      </c>
      <c r="B74" s="43">
        <v>0</v>
      </c>
      <c r="C74" s="32" t="s">
        <v>21</v>
      </c>
      <c r="D74" s="40">
        <v>0</v>
      </c>
    </row>
    <row r="75" spans="1:4" ht="17.100000000000001" customHeight="1" x14ac:dyDescent="0.2">
      <c r="A75" s="187" t="s">
        <v>163</v>
      </c>
      <c r="B75" s="43">
        <v>0</v>
      </c>
      <c r="C75" s="32" t="s">
        <v>21</v>
      </c>
      <c r="D75" s="40">
        <v>0</v>
      </c>
    </row>
    <row r="76" spans="1:4" ht="18" customHeight="1" thickBot="1" x14ac:dyDescent="0.25">
      <c r="A76" s="83" t="s">
        <v>142</v>
      </c>
      <c r="B76" s="46">
        <v>0</v>
      </c>
      <c r="C76" s="49" t="s">
        <v>21</v>
      </c>
      <c r="D76" s="50">
        <v>0</v>
      </c>
    </row>
    <row r="77" spans="1:4" ht="17.100000000000001" customHeight="1" thickBot="1" x14ac:dyDescent="0.25">
      <c r="A77" s="261" t="s">
        <v>237</v>
      </c>
      <c r="B77" s="19">
        <f>B63+B64+B65-B66-B67-B68-B69-B70-B71-B72-B73-B74-B75-B76</f>
        <v>0</v>
      </c>
      <c r="C77" s="34" t="s">
        <v>38</v>
      </c>
      <c r="D77" s="19">
        <f>D63+D64+D65+D66+D67-D68-D69-D70-D71-D72-D73-D74-D75-D76</f>
        <v>0</v>
      </c>
    </row>
    <row r="78" spans="1:4" ht="40.5" customHeight="1" thickBot="1" x14ac:dyDescent="0.25">
      <c r="A78" s="188" t="s">
        <v>147</v>
      </c>
      <c r="B78" s="378"/>
      <c r="C78" s="376"/>
      <c r="D78" s="377"/>
    </row>
    <row r="79" spans="1:4" ht="17.100000000000001" customHeight="1" thickBot="1" x14ac:dyDescent="0.25">
      <c r="B79" s="3"/>
      <c r="C79" s="39"/>
      <c r="D79" s="3"/>
    </row>
    <row r="80" spans="1:4" ht="17.100000000000001" customHeight="1" thickBot="1" x14ac:dyDescent="0.25">
      <c r="A80" s="72" t="s">
        <v>182</v>
      </c>
      <c r="B80" s="30" t="s">
        <v>18</v>
      </c>
      <c r="C80" s="34" t="s">
        <v>31</v>
      </c>
      <c r="D80" s="64" t="s">
        <v>18</v>
      </c>
    </row>
    <row r="81" spans="1:4" ht="17.100000000000001" customHeight="1" x14ac:dyDescent="0.2">
      <c r="A81" s="260" t="s">
        <v>184</v>
      </c>
      <c r="B81" s="28">
        <v>0</v>
      </c>
      <c r="C81" s="35" t="s">
        <v>32</v>
      </c>
      <c r="D81" s="65">
        <v>0</v>
      </c>
    </row>
    <row r="82" spans="1:4" ht="17.100000000000001" customHeight="1" x14ac:dyDescent="0.2">
      <c r="A82" s="7" t="s">
        <v>251</v>
      </c>
      <c r="B82" s="25">
        <v>0</v>
      </c>
      <c r="C82" s="26" t="s">
        <v>33</v>
      </c>
      <c r="D82" s="63">
        <v>0</v>
      </c>
    </row>
    <row r="83" spans="1:4" ht="17.100000000000001" customHeight="1" x14ac:dyDescent="0.2">
      <c r="A83" s="7" t="s">
        <v>40</v>
      </c>
      <c r="B83" s="25">
        <v>0</v>
      </c>
      <c r="C83" s="26" t="s">
        <v>34</v>
      </c>
      <c r="D83" s="63">
        <v>0</v>
      </c>
    </row>
    <row r="84" spans="1:4" ht="28.5" customHeight="1" x14ac:dyDescent="0.2">
      <c r="A84" s="190" t="s">
        <v>128</v>
      </c>
      <c r="B84" s="25">
        <v>0</v>
      </c>
      <c r="C84" s="26" t="s">
        <v>21</v>
      </c>
      <c r="D84" s="63">
        <v>0</v>
      </c>
    </row>
    <row r="85" spans="1:4" ht="17.100000000000001" customHeight="1" x14ac:dyDescent="0.2">
      <c r="A85" s="7" t="s">
        <v>95</v>
      </c>
      <c r="B85" s="25">
        <v>0</v>
      </c>
      <c r="C85" s="26" t="s">
        <v>21</v>
      </c>
      <c r="D85" s="63">
        <v>0</v>
      </c>
    </row>
    <row r="86" spans="1:4" ht="17.100000000000001" customHeight="1" x14ac:dyDescent="0.2">
      <c r="A86" s="7" t="s">
        <v>250</v>
      </c>
      <c r="B86" s="40">
        <v>0</v>
      </c>
      <c r="C86" s="26" t="s">
        <v>21</v>
      </c>
      <c r="D86" s="63">
        <v>0</v>
      </c>
    </row>
    <row r="87" spans="1:4" ht="17.100000000000001" customHeight="1" x14ac:dyDescent="0.2">
      <c r="A87" s="7" t="s">
        <v>39</v>
      </c>
      <c r="B87" s="40">
        <v>0</v>
      </c>
      <c r="C87" s="26" t="s">
        <v>21</v>
      </c>
      <c r="D87" s="63">
        <v>0</v>
      </c>
    </row>
    <row r="88" spans="1:4" ht="17.100000000000001" customHeight="1" x14ac:dyDescent="0.2">
      <c r="A88" s="7" t="s">
        <v>249</v>
      </c>
      <c r="B88" s="40">
        <v>0</v>
      </c>
      <c r="C88" s="26" t="s">
        <v>21</v>
      </c>
      <c r="D88" s="25">
        <v>0</v>
      </c>
    </row>
    <row r="89" spans="1:4" ht="17.100000000000001" customHeight="1" x14ac:dyDescent="0.2">
      <c r="A89" s="192" t="s">
        <v>143</v>
      </c>
      <c r="B89" s="40">
        <v>0</v>
      </c>
      <c r="C89" s="32"/>
      <c r="D89" s="25">
        <v>0</v>
      </c>
    </row>
    <row r="90" spans="1:4" ht="16.5" customHeight="1" x14ac:dyDescent="0.2">
      <c r="A90" s="192" t="s">
        <v>144</v>
      </c>
      <c r="B90" s="40">
        <v>0</v>
      </c>
      <c r="C90" s="32"/>
      <c r="D90" s="31"/>
    </row>
    <row r="91" spans="1:4" ht="18" customHeight="1" x14ac:dyDescent="0.2">
      <c r="A91" s="280" t="s">
        <v>187</v>
      </c>
      <c r="B91" s="40">
        <v>0</v>
      </c>
      <c r="C91" s="32"/>
      <c r="D91" s="31"/>
    </row>
    <row r="92" spans="1:4" ht="18.75" customHeight="1" x14ac:dyDescent="0.2">
      <c r="A92" s="280" t="s">
        <v>186</v>
      </c>
      <c r="B92" s="40">
        <v>0</v>
      </c>
      <c r="C92" s="32"/>
      <c r="D92" s="31"/>
    </row>
    <row r="93" spans="1:4" ht="17.100000000000001" customHeight="1" x14ac:dyDescent="0.2">
      <c r="A93" s="192" t="s">
        <v>145</v>
      </c>
      <c r="B93" s="40">
        <v>0</v>
      </c>
      <c r="C93" s="32"/>
      <c r="D93" s="31"/>
    </row>
    <row r="94" spans="1:4" ht="32.25" customHeight="1" thickBot="1" x14ac:dyDescent="0.25">
      <c r="A94" s="191" t="s">
        <v>146</v>
      </c>
      <c r="B94" s="40">
        <v>0</v>
      </c>
      <c r="C94" s="32" t="s">
        <v>21</v>
      </c>
      <c r="D94" s="31">
        <v>0</v>
      </c>
    </row>
    <row r="95" spans="1:4" ht="17.100000000000001" customHeight="1" thickBot="1" x14ac:dyDescent="0.25">
      <c r="A95" s="261" t="s">
        <v>237</v>
      </c>
      <c r="B95" s="19">
        <f>B81+B82+B83+B84+B85-B86-B87-B88-B89-B90-B91-B92-B93-B94</f>
        <v>0</v>
      </c>
      <c r="C95" s="34" t="s">
        <v>41</v>
      </c>
      <c r="D95" s="66">
        <f>SUM(D81:D94)</f>
        <v>0</v>
      </c>
    </row>
    <row r="96" spans="1:4" ht="39.75" customHeight="1" thickBot="1" x14ac:dyDescent="0.25">
      <c r="A96" s="188" t="s">
        <v>147</v>
      </c>
      <c r="B96" s="379"/>
      <c r="C96" s="376"/>
      <c r="D96" s="377"/>
    </row>
    <row r="97" spans="1:4" ht="17.100000000000001" customHeight="1" thickBot="1" x14ac:dyDescent="0.25">
      <c r="B97" s="3"/>
      <c r="C97" s="39"/>
      <c r="D97" s="67"/>
    </row>
    <row r="98" spans="1:4" ht="17.100000000000001" customHeight="1" thickBot="1" x14ac:dyDescent="0.25">
      <c r="A98" s="72" t="s">
        <v>183</v>
      </c>
      <c r="B98" s="30" t="s">
        <v>18</v>
      </c>
      <c r="C98" s="34" t="s">
        <v>31</v>
      </c>
      <c r="D98" s="30" t="s">
        <v>18</v>
      </c>
    </row>
    <row r="99" spans="1:4" ht="17.100000000000001" customHeight="1" x14ac:dyDescent="0.2">
      <c r="A99" s="260" t="s">
        <v>184</v>
      </c>
      <c r="B99" s="28">
        <v>0</v>
      </c>
      <c r="C99" s="35" t="s">
        <v>32</v>
      </c>
      <c r="D99" s="28">
        <v>0</v>
      </c>
    </row>
    <row r="100" spans="1:4" ht="17.100000000000001" customHeight="1" x14ac:dyDescent="0.2">
      <c r="A100" s="7" t="s">
        <v>46</v>
      </c>
      <c r="B100" s="25">
        <v>0</v>
      </c>
      <c r="C100" s="26" t="s">
        <v>33</v>
      </c>
      <c r="D100" s="25">
        <v>0</v>
      </c>
    </row>
    <row r="101" spans="1:4" ht="17.100000000000001" customHeight="1" x14ac:dyDescent="0.2">
      <c r="A101" s="7" t="s">
        <v>47</v>
      </c>
      <c r="B101" s="139">
        <f>D128-B129+D130-B131</f>
        <v>0</v>
      </c>
      <c r="C101" s="26" t="s">
        <v>34</v>
      </c>
      <c r="D101" s="25">
        <v>0</v>
      </c>
    </row>
    <row r="102" spans="1:4" ht="16.5" customHeight="1" x14ac:dyDescent="0.2">
      <c r="A102" s="193" t="s">
        <v>48</v>
      </c>
      <c r="B102" s="25">
        <v>0</v>
      </c>
      <c r="C102" s="7" t="s">
        <v>21</v>
      </c>
      <c r="D102" s="25">
        <v>0</v>
      </c>
    </row>
    <row r="103" spans="1:4" ht="16.5" customHeight="1" x14ac:dyDescent="0.2">
      <c r="A103" s="190" t="s">
        <v>148</v>
      </c>
      <c r="B103" s="218">
        <f>B134+B135</f>
        <v>0</v>
      </c>
      <c r="C103" s="7" t="s">
        <v>21</v>
      </c>
      <c r="D103" s="25">
        <v>0</v>
      </c>
    </row>
    <row r="104" spans="1:4" ht="17.100000000000001" customHeight="1" x14ac:dyDescent="0.2">
      <c r="A104" s="83" t="s">
        <v>149</v>
      </c>
      <c r="B104" s="25">
        <v>0</v>
      </c>
      <c r="C104" s="7" t="s">
        <v>21</v>
      </c>
      <c r="D104" s="25">
        <v>0</v>
      </c>
    </row>
    <row r="105" spans="1:4" ht="17.25" customHeight="1" x14ac:dyDescent="0.2">
      <c r="A105" s="193" t="s">
        <v>49</v>
      </c>
      <c r="B105" s="25">
        <v>0</v>
      </c>
      <c r="C105" s="7" t="s">
        <v>21</v>
      </c>
      <c r="D105" s="25">
        <v>0</v>
      </c>
    </row>
    <row r="106" spans="1:4" ht="17.100000000000001" customHeight="1" x14ac:dyDescent="0.2">
      <c r="A106" s="193" t="s">
        <v>52</v>
      </c>
      <c r="B106" s="229">
        <v>0</v>
      </c>
      <c r="C106" s="7" t="s">
        <v>21</v>
      </c>
      <c r="D106" s="25">
        <v>0</v>
      </c>
    </row>
    <row r="107" spans="1:4" ht="16.5" customHeight="1" x14ac:dyDescent="0.2">
      <c r="A107" s="193" t="s">
        <v>51</v>
      </c>
      <c r="B107" s="40">
        <v>0</v>
      </c>
      <c r="C107" s="7" t="s">
        <v>21</v>
      </c>
      <c r="D107" s="25">
        <v>0</v>
      </c>
    </row>
    <row r="108" spans="1:4" ht="17.45" customHeight="1" x14ac:dyDescent="0.2">
      <c r="A108" s="191" t="s">
        <v>87</v>
      </c>
      <c r="B108" s="40">
        <v>0</v>
      </c>
      <c r="C108" s="7" t="s">
        <v>21</v>
      </c>
      <c r="D108" s="25">
        <v>0</v>
      </c>
    </row>
    <row r="109" spans="1:4" ht="17.25" customHeight="1" x14ac:dyDescent="0.2">
      <c r="A109" s="191" t="s">
        <v>88</v>
      </c>
      <c r="B109" s="40">
        <v>0</v>
      </c>
      <c r="C109" s="7" t="s">
        <v>21</v>
      </c>
      <c r="D109" s="25">
        <v>0</v>
      </c>
    </row>
    <row r="110" spans="1:4" ht="18" customHeight="1" x14ac:dyDescent="0.2">
      <c r="A110" s="280" t="s">
        <v>203</v>
      </c>
      <c r="B110" s="40">
        <v>0</v>
      </c>
      <c r="C110" s="7"/>
      <c r="D110" s="25">
        <v>0</v>
      </c>
    </row>
    <row r="111" spans="1:4" ht="17.100000000000001" customHeight="1" x14ac:dyDescent="0.2">
      <c r="A111" s="193" t="s">
        <v>50</v>
      </c>
      <c r="B111" s="40">
        <v>0</v>
      </c>
      <c r="C111" s="7" t="s">
        <v>21</v>
      </c>
      <c r="D111" s="25">
        <v>0</v>
      </c>
    </row>
    <row r="112" spans="1:4" ht="30" customHeight="1" thickBot="1" x14ac:dyDescent="0.25">
      <c r="A112" s="194" t="s">
        <v>61</v>
      </c>
      <c r="B112" s="40">
        <v>0</v>
      </c>
      <c r="C112" s="11"/>
      <c r="D112" s="25">
        <v>0</v>
      </c>
    </row>
    <row r="113" spans="1:4" ht="17.100000000000001" customHeight="1" thickBot="1" x14ac:dyDescent="0.25">
      <c r="A113" s="262" t="s">
        <v>237</v>
      </c>
      <c r="B113" s="19">
        <f>B99+B100+B101+B102+B103+B104+B105-B106-B107-B108-B109-B111-B112</f>
        <v>0</v>
      </c>
      <c r="C113" s="9" t="s">
        <v>69</v>
      </c>
      <c r="D113" s="19">
        <f>SUM(D99:D112)</f>
        <v>0</v>
      </c>
    </row>
    <row r="114" spans="1:4" ht="35.25" customHeight="1" thickBot="1" x14ac:dyDescent="0.25">
      <c r="A114" s="188" t="s">
        <v>147</v>
      </c>
      <c r="B114" s="375"/>
      <c r="C114" s="376"/>
      <c r="D114" s="377"/>
    </row>
    <row r="115" spans="1:4" ht="17.100000000000001" customHeight="1" x14ac:dyDescent="0.2">
      <c r="A115" s="1"/>
      <c r="B115" s="16"/>
      <c r="C115" s="1"/>
      <c r="D115" s="1"/>
    </row>
    <row r="116" spans="1:4" ht="36" customHeight="1" x14ac:dyDescent="0.2">
      <c r="A116" s="274" t="s">
        <v>60</v>
      </c>
      <c r="B116" s="236" t="s">
        <v>80</v>
      </c>
      <c r="C116" s="236" t="s">
        <v>81</v>
      </c>
    </row>
    <row r="117" spans="1:4" ht="15" customHeight="1" x14ac:dyDescent="0.2">
      <c r="A117" s="94" t="s">
        <v>150</v>
      </c>
      <c r="B117" s="6">
        <v>0</v>
      </c>
      <c r="C117" s="6">
        <v>0</v>
      </c>
    </row>
    <row r="118" spans="1:4" ht="15" customHeight="1" x14ac:dyDescent="0.2">
      <c r="A118" s="94" t="s">
        <v>151</v>
      </c>
      <c r="B118" s="6">
        <v>0</v>
      </c>
      <c r="C118" s="6">
        <v>0</v>
      </c>
    </row>
    <row r="119" spans="1:4" ht="15" customHeight="1" x14ac:dyDescent="0.2">
      <c r="A119" s="94" t="s">
        <v>152</v>
      </c>
      <c r="B119" s="6">
        <v>0</v>
      </c>
      <c r="C119" s="6">
        <v>0</v>
      </c>
    </row>
    <row r="120" spans="1:4" ht="30" customHeight="1" x14ac:dyDescent="0.2">
      <c r="A120" s="93" t="s">
        <v>153</v>
      </c>
      <c r="B120" s="6">
        <v>0</v>
      </c>
      <c r="C120" s="6">
        <v>0</v>
      </c>
    </row>
    <row r="121" spans="1:4" ht="17.45" customHeight="1" x14ac:dyDescent="0.2">
      <c r="A121" s="93" t="s">
        <v>10</v>
      </c>
      <c r="B121" s="6">
        <f>SUM(B117:B120)</f>
        <v>0</v>
      </c>
      <c r="C121" s="6">
        <f>SUM(C117:C120)</f>
        <v>0</v>
      </c>
      <c r="D121" s="195"/>
    </row>
    <row r="122" spans="1:4" ht="17.45" customHeight="1" x14ac:dyDescent="0.2">
      <c r="A122" s="106"/>
      <c r="B122" s="3"/>
      <c r="C122" s="3"/>
      <c r="D122" s="195"/>
    </row>
    <row r="123" spans="1:4" ht="38.25" customHeight="1" x14ac:dyDescent="0.2">
      <c r="A123" s="322" t="s">
        <v>177</v>
      </c>
      <c r="B123" s="275" t="s">
        <v>12</v>
      </c>
      <c r="D123" s="186"/>
    </row>
    <row r="124" spans="1:4" ht="17.100000000000001" customHeight="1" x14ac:dyDescent="0.2">
      <c r="A124" s="269" t="s">
        <v>188</v>
      </c>
      <c r="B124" s="6">
        <v>0</v>
      </c>
      <c r="D124" s="259"/>
    </row>
    <row r="125" spans="1:4" ht="26.1" customHeight="1" x14ac:dyDescent="0.2">
      <c r="A125" s="269" t="s">
        <v>189</v>
      </c>
      <c r="B125" s="6">
        <v>0</v>
      </c>
      <c r="D125" s="186"/>
    </row>
    <row r="126" spans="1:4" ht="16.5" customHeight="1" x14ac:dyDescent="0.2"/>
    <row r="127" spans="1:4" ht="35.25" customHeight="1" x14ac:dyDescent="0.2">
      <c r="A127" s="274" t="s">
        <v>58</v>
      </c>
      <c r="B127" s="278" t="s">
        <v>252</v>
      </c>
      <c r="C127" s="235" t="s">
        <v>59</v>
      </c>
      <c r="D127" s="235" t="s">
        <v>10</v>
      </c>
    </row>
    <row r="128" spans="1:4" ht="17.100000000000001" customHeight="1" x14ac:dyDescent="0.2">
      <c r="A128" s="5" t="s">
        <v>80</v>
      </c>
      <c r="B128" s="6">
        <v>0</v>
      </c>
      <c r="C128" s="6">
        <v>0</v>
      </c>
      <c r="D128" s="114">
        <f>B128+C128</f>
        <v>0</v>
      </c>
    </row>
    <row r="129" spans="1:5" ht="17.100000000000001" customHeight="1" x14ac:dyDescent="0.2">
      <c r="A129" s="5" t="s">
        <v>108</v>
      </c>
      <c r="B129" s="372">
        <f>'Transferové odpisy'!H26</f>
        <v>0</v>
      </c>
      <c r="C129" s="373"/>
      <c r="D129" s="374"/>
      <c r="E129" s="3"/>
    </row>
    <row r="130" spans="1:5" ht="17.100000000000001" customHeight="1" x14ac:dyDescent="0.2">
      <c r="A130" s="5" t="s">
        <v>81</v>
      </c>
      <c r="B130" s="6">
        <v>0</v>
      </c>
      <c r="C130" s="6">
        <v>0</v>
      </c>
      <c r="D130" s="114">
        <f>B130+C130</f>
        <v>0</v>
      </c>
    </row>
    <row r="131" spans="1:5" ht="17.100000000000001" customHeight="1" x14ac:dyDescent="0.2">
      <c r="A131" s="5" t="s">
        <v>108</v>
      </c>
      <c r="B131" s="372">
        <f>'Transferové odpisy'!I26</f>
        <v>0</v>
      </c>
      <c r="C131" s="373">
        <v>0</v>
      </c>
      <c r="D131" s="374">
        <f>B131+C131</f>
        <v>0</v>
      </c>
      <c r="E131" s="3"/>
    </row>
    <row r="132" spans="1:5" ht="17.100000000000001" customHeight="1" x14ac:dyDescent="0.2">
      <c r="A132" s="106"/>
      <c r="B132" s="3"/>
      <c r="C132" s="3"/>
      <c r="D132" s="195"/>
    </row>
    <row r="133" spans="1:5" ht="38.25" customHeight="1" x14ac:dyDescent="0.2">
      <c r="A133" s="199" t="s">
        <v>179</v>
      </c>
      <c r="B133" s="279" t="s">
        <v>178</v>
      </c>
      <c r="C133" s="200" t="s">
        <v>154</v>
      </c>
    </row>
    <row r="134" spans="1:5" ht="15" customHeight="1" x14ac:dyDescent="0.2">
      <c r="A134" s="94" t="s">
        <v>109</v>
      </c>
      <c r="B134" s="6">
        <v>0</v>
      </c>
      <c r="C134" s="6">
        <v>0</v>
      </c>
    </row>
    <row r="135" spans="1:5" ht="15" customHeight="1" x14ac:dyDescent="0.2">
      <c r="A135" s="94" t="s">
        <v>110</v>
      </c>
      <c r="B135" s="6">
        <v>0</v>
      </c>
      <c r="C135" s="6">
        <v>0</v>
      </c>
    </row>
    <row r="136" spans="1:5" ht="17.45" customHeight="1" x14ac:dyDescent="0.2">
      <c r="A136" s="106"/>
      <c r="B136" s="3"/>
      <c r="C136" s="3"/>
      <c r="D136" s="195"/>
    </row>
    <row r="137" spans="1:5" ht="28.5" customHeight="1" x14ac:dyDescent="0.2">
      <c r="A137" s="276" t="s">
        <v>180</v>
      </c>
      <c r="B137" s="277" t="s">
        <v>12</v>
      </c>
    </row>
    <row r="138" spans="1:5" ht="15" customHeight="1" x14ac:dyDescent="0.2">
      <c r="A138" s="5" t="s">
        <v>75</v>
      </c>
      <c r="B138" s="134">
        <f>B55</f>
        <v>0</v>
      </c>
      <c r="C138" s="81" t="s">
        <v>62</v>
      </c>
    </row>
    <row r="139" spans="1:5" ht="15" customHeight="1" x14ac:dyDescent="0.2">
      <c r="A139" s="270" t="s">
        <v>175</v>
      </c>
      <c r="B139" s="134">
        <f>B75</f>
        <v>0</v>
      </c>
      <c r="C139" s="95" t="s">
        <v>82</v>
      </c>
    </row>
    <row r="140" spans="1:5" ht="15" customHeight="1" x14ac:dyDescent="0.2">
      <c r="A140" s="5" t="s">
        <v>73</v>
      </c>
      <c r="B140" s="370">
        <f>B87+B89+B90+B91+B92+B93</f>
        <v>0</v>
      </c>
    </row>
    <row r="141" spans="1:5" ht="15" customHeight="1" x14ac:dyDescent="0.2">
      <c r="A141" s="5" t="s">
        <v>74</v>
      </c>
      <c r="B141" s="371"/>
    </row>
    <row r="142" spans="1:5" ht="15" customHeight="1" thickBot="1" x14ac:dyDescent="0.25">
      <c r="A142" s="270" t="s">
        <v>131</v>
      </c>
      <c r="B142" s="134">
        <f>B111</f>
        <v>0</v>
      </c>
    </row>
    <row r="143" spans="1:5" ht="15" customHeight="1" thickBot="1" x14ac:dyDescent="0.25">
      <c r="A143" s="96" t="s">
        <v>10</v>
      </c>
      <c r="B143" s="136">
        <f>SUM(B138:B142)</f>
        <v>0</v>
      </c>
    </row>
    <row r="144" spans="1:5" ht="15" customHeight="1" x14ac:dyDescent="0.2">
      <c r="A144" s="57"/>
      <c r="B144" s="3"/>
    </row>
    <row r="145" spans="1:4" ht="19.5" customHeight="1" x14ac:dyDescent="0.2">
      <c r="A145" s="82" t="s">
        <v>112</v>
      </c>
      <c r="B145" s="117">
        <f ca="1">TODAY()</f>
        <v>45933</v>
      </c>
    </row>
    <row r="146" spans="1:4" ht="19.5" customHeight="1" x14ac:dyDescent="0.2">
      <c r="A146" s="82" t="s">
        <v>89</v>
      </c>
      <c r="B146" s="267"/>
      <c r="C146" s="82" t="s">
        <v>84</v>
      </c>
      <c r="D146" s="81" t="s">
        <v>90</v>
      </c>
    </row>
    <row r="147" spans="1:4" ht="19.5" customHeight="1" x14ac:dyDescent="0.2">
      <c r="A147" s="82" t="s">
        <v>91</v>
      </c>
      <c r="B147" s="85"/>
    </row>
    <row r="148" spans="1:4" ht="19.5" customHeight="1" x14ac:dyDescent="0.2">
      <c r="A148" s="82" t="s">
        <v>92</v>
      </c>
      <c r="B148" s="267"/>
      <c r="C148" s="82" t="s">
        <v>84</v>
      </c>
      <c r="D148" s="81" t="s">
        <v>90</v>
      </c>
    </row>
    <row r="151" spans="1:4" ht="20.100000000000001" customHeight="1" x14ac:dyDescent="0.2"/>
    <row r="152" spans="1:4" ht="20.100000000000001" customHeight="1" x14ac:dyDescent="0.2">
      <c r="A152" s="82"/>
      <c r="B152" s="81"/>
    </row>
    <row r="153" spans="1:4" ht="20.100000000000001" customHeight="1" x14ac:dyDescent="0.2">
      <c r="D153" s="81"/>
    </row>
  </sheetData>
  <mergeCells count="36">
    <mergeCell ref="B140:B141"/>
    <mergeCell ref="B129:D129"/>
    <mergeCell ref="B131:D131"/>
    <mergeCell ref="C42:D42"/>
    <mergeCell ref="C48:D48"/>
    <mergeCell ref="B114:D114"/>
    <mergeCell ref="B60:D60"/>
    <mergeCell ref="B78:D78"/>
    <mergeCell ref="B96:D96"/>
    <mergeCell ref="C49:D49"/>
    <mergeCell ref="C46:D46"/>
    <mergeCell ref="C35:D35"/>
    <mergeCell ref="C36:D36"/>
    <mergeCell ref="C37:D37"/>
    <mergeCell ref="A22:B22"/>
    <mergeCell ref="C47:D47"/>
    <mergeCell ref="C38:D38"/>
    <mergeCell ref="C39:D39"/>
    <mergeCell ref="C40:D40"/>
    <mergeCell ref="C41:D41"/>
    <mergeCell ref="C34:D34"/>
    <mergeCell ref="C3:D3"/>
    <mergeCell ref="A16:B16"/>
    <mergeCell ref="A7:B7"/>
    <mergeCell ref="A26:B26"/>
    <mergeCell ref="A24:B24"/>
    <mergeCell ref="A23:B23"/>
    <mergeCell ref="A21:B21"/>
    <mergeCell ref="A13:B13"/>
    <mergeCell ref="A15:B15"/>
    <mergeCell ref="A25:B25"/>
    <mergeCell ref="A8:B8"/>
    <mergeCell ref="A9:B9"/>
    <mergeCell ref="A10:B10"/>
    <mergeCell ref="A11:B11"/>
    <mergeCell ref="A12:B1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4" fitToHeight="0" orientation="portrait" r:id="rId1"/>
  <headerFooter alignWithMargins="0"/>
  <rowBreaks count="3" manualBreakCount="3">
    <brk id="43" max="16383" man="1"/>
    <brk id="78" max="16383" man="1"/>
    <brk id="11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53"/>
  <sheetViews>
    <sheetView showGridLines="0"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C37" sqref="C37"/>
    </sheetView>
  </sheetViews>
  <sheetFormatPr defaultRowHeight="12.75" x14ac:dyDescent="0.2"/>
  <cols>
    <col min="1" max="1" width="7.85546875" style="98" customWidth="1"/>
    <col min="2" max="2" width="38.85546875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14" t="s">
        <v>190</v>
      </c>
      <c r="I1" s="82"/>
      <c r="J1" s="70" t="str">
        <f>'Popis SÚ a nákl.účtů'!D2</f>
        <v>číslo org.: 14XX</v>
      </c>
    </row>
    <row r="2" spans="1:13" ht="23.25" customHeight="1" x14ac:dyDescent="0.25">
      <c r="B2" s="70" t="s">
        <v>71</v>
      </c>
      <c r="D2" s="347">
        <f>'Popis SÚ a nákl.účtů'!C3</f>
        <v>0</v>
      </c>
      <c r="E2" s="347"/>
      <c r="F2" s="347"/>
      <c r="G2" s="347"/>
      <c r="H2" s="347"/>
      <c r="I2" s="347"/>
    </row>
    <row r="3" spans="1:13" ht="13.5" thickBot="1" x14ac:dyDescent="0.25">
      <c r="B3" s="306" t="s">
        <v>120</v>
      </c>
    </row>
    <row r="4" spans="1:13" ht="17.100000000000001" customHeight="1" thickBot="1" x14ac:dyDescent="0.25">
      <c r="A4" s="389" t="s">
        <v>116</v>
      </c>
      <c r="B4" s="36"/>
      <c r="C4" s="382" t="s">
        <v>66</v>
      </c>
      <c r="D4" s="388"/>
      <c r="E4" s="388"/>
      <c r="F4" s="388"/>
      <c r="G4" s="382" t="s">
        <v>53</v>
      </c>
      <c r="H4" s="383"/>
      <c r="I4" s="384"/>
      <c r="J4" s="385" t="s">
        <v>54</v>
      </c>
      <c r="K4" s="386"/>
      <c r="L4" s="387"/>
      <c r="M4" s="380" t="s">
        <v>197</v>
      </c>
    </row>
    <row r="5" spans="1:13" s="256" customFormat="1" ht="52.5" customHeight="1" thickBot="1" x14ac:dyDescent="0.25">
      <c r="A5" s="390"/>
      <c r="B5" s="202" t="s">
        <v>63</v>
      </c>
      <c r="C5" s="201" t="s">
        <v>191</v>
      </c>
      <c r="D5" s="202" t="s">
        <v>192</v>
      </c>
      <c r="E5" s="201" t="s">
        <v>193</v>
      </c>
      <c r="F5" s="268" t="s">
        <v>194</v>
      </c>
      <c r="G5" s="203" t="s">
        <v>195</v>
      </c>
      <c r="H5" s="204" t="s">
        <v>196</v>
      </c>
      <c r="I5" s="205" t="s">
        <v>115</v>
      </c>
      <c r="J5" s="206" t="s">
        <v>64</v>
      </c>
      <c r="K5" s="206" t="s">
        <v>114</v>
      </c>
      <c r="L5" s="206" t="s">
        <v>94</v>
      </c>
      <c r="M5" s="381"/>
    </row>
    <row r="6" spans="1:13" ht="17.100000000000001" customHeight="1" x14ac:dyDescent="0.2">
      <c r="A6" s="395" t="s">
        <v>122</v>
      </c>
      <c r="B6" s="143" t="s">
        <v>119</v>
      </c>
      <c r="C6" s="147"/>
      <c r="D6" s="127" t="s">
        <v>107</v>
      </c>
      <c r="E6" s="88"/>
      <c r="F6" s="89"/>
      <c r="G6" s="152" t="s">
        <v>107</v>
      </c>
      <c r="H6" s="88"/>
      <c r="I6" s="91"/>
      <c r="J6" s="147"/>
      <c r="K6" s="127" t="s">
        <v>107</v>
      </c>
      <c r="L6" s="127" t="s">
        <v>107</v>
      </c>
      <c r="M6" s="158" t="s">
        <v>107</v>
      </c>
    </row>
    <row r="7" spans="1:13" ht="17.100000000000001" customHeight="1" x14ac:dyDescent="0.2">
      <c r="A7" s="396"/>
      <c r="B7" s="144" t="s">
        <v>117</v>
      </c>
      <c r="C7" s="51"/>
      <c r="D7" s="123" t="s">
        <v>107</v>
      </c>
      <c r="E7" s="17"/>
      <c r="F7" s="87"/>
      <c r="G7" s="124" t="s">
        <v>107</v>
      </c>
      <c r="H7" s="17"/>
      <c r="I7" s="76"/>
      <c r="J7" s="51"/>
      <c r="K7" s="123" t="s">
        <v>107</v>
      </c>
      <c r="L7" s="123" t="s">
        <v>107</v>
      </c>
      <c r="M7" s="125" t="s">
        <v>107</v>
      </c>
    </row>
    <row r="8" spans="1:13" ht="17.100000000000001" customHeight="1" x14ac:dyDescent="0.2">
      <c r="A8" s="396"/>
      <c r="B8" s="271" t="s">
        <v>167</v>
      </c>
      <c r="C8" s="51"/>
      <c r="D8" s="123" t="s">
        <v>107</v>
      </c>
      <c r="E8" s="17"/>
      <c r="F8" s="87"/>
      <c r="G8" s="124" t="s">
        <v>107</v>
      </c>
      <c r="H8" s="17"/>
      <c r="I8" s="76"/>
      <c r="J8" s="51"/>
      <c r="K8" s="123" t="s">
        <v>107</v>
      </c>
      <c r="L8" s="123" t="s">
        <v>107</v>
      </c>
      <c r="M8" s="125" t="s">
        <v>107</v>
      </c>
    </row>
    <row r="9" spans="1:13" ht="17.100000000000001" customHeight="1" x14ac:dyDescent="0.2">
      <c r="A9" s="396"/>
      <c r="B9" s="271" t="s">
        <v>168</v>
      </c>
      <c r="C9" s="51"/>
      <c r="D9" s="123" t="s">
        <v>107</v>
      </c>
      <c r="E9" s="17"/>
      <c r="F9" s="87"/>
      <c r="G9" s="124" t="s">
        <v>107</v>
      </c>
      <c r="H9" s="17"/>
      <c r="I9" s="76"/>
      <c r="J9" s="51"/>
      <c r="K9" s="123" t="s">
        <v>107</v>
      </c>
      <c r="L9" s="123" t="s">
        <v>107</v>
      </c>
      <c r="M9" s="125" t="s">
        <v>107</v>
      </c>
    </row>
    <row r="10" spans="1:13" ht="17.100000000000001" customHeight="1" x14ac:dyDescent="0.2">
      <c r="A10" s="396"/>
      <c r="B10" s="271" t="s">
        <v>169</v>
      </c>
      <c r="C10" s="51"/>
      <c r="D10" s="123" t="s">
        <v>107</v>
      </c>
      <c r="E10" s="17"/>
      <c r="F10" s="87"/>
      <c r="G10" s="124" t="s">
        <v>107</v>
      </c>
      <c r="H10" s="17"/>
      <c r="I10" s="76"/>
      <c r="J10" s="51"/>
      <c r="K10" s="123" t="s">
        <v>107</v>
      </c>
      <c r="L10" s="123" t="s">
        <v>107</v>
      </c>
      <c r="M10" s="125" t="s">
        <v>107</v>
      </c>
    </row>
    <row r="11" spans="1:13" ht="17.100000000000001" customHeight="1" x14ac:dyDescent="0.2">
      <c r="A11" s="396"/>
      <c r="B11" s="315" t="s">
        <v>21</v>
      </c>
      <c r="C11" s="51"/>
      <c r="D11" s="123" t="s">
        <v>107</v>
      </c>
      <c r="E11" s="17"/>
      <c r="F11" s="87"/>
      <c r="G11" s="124" t="s">
        <v>107</v>
      </c>
      <c r="H11" s="17"/>
      <c r="I11" s="76"/>
      <c r="J11" s="51"/>
      <c r="K11" s="123" t="s">
        <v>107</v>
      </c>
      <c r="L11" s="123" t="s">
        <v>107</v>
      </c>
      <c r="M11" s="125" t="s">
        <v>107</v>
      </c>
    </row>
    <row r="12" spans="1:13" ht="17.100000000000001" customHeight="1" x14ac:dyDescent="0.2">
      <c r="A12" s="396"/>
      <c r="B12" s="315" t="s">
        <v>21</v>
      </c>
      <c r="C12" s="51"/>
      <c r="D12" s="123" t="s">
        <v>107</v>
      </c>
      <c r="E12" s="17"/>
      <c r="F12" s="87"/>
      <c r="G12" s="124" t="s">
        <v>107</v>
      </c>
      <c r="H12" s="17"/>
      <c r="I12" s="76"/>
      <c r="J12" s="51"/>
      <c r="K12" s="123" t="s">
        <v>107</v>
      </c>
      <c r="L12" s="123" t="s">
        <v>107</v>
      </c>
      <c r="M12" s="125" t="s">
        <v>107</v>
      </c>
    </row>
    <row r="13" spans="1:13" ht="17.100000000000001" customHeight="1" x14ac:dyDescent="0.2">
      <c r="A13" s="396"/>
      <c r="B13" s="315" t="s">
        <v>21</v>
      </c>
      <c r="C13" s="51"/>
      <c r="D13" s="123" t="s">
        <v>107</v>
      </c>
      <c r="E13" s="17"/>
      <c r="F13" s="87"/>
      <c r="G13" s="124" t="s">
        <v>107</v>
      </c>
      <c r="H13" s="17"/>
      <c r="I13" s="76"/>
      <c r="J13" s="51"/>
      <c r="K13" s="123" t="s">
        <v>107</v>
      </c>
      <c r="L13" s="123" t="s">
        <v>107</v>
      </c>
      <c r="M13" s="125" t="s">
        <v>107</v>
      </c>
    </row>
    <row r="14" spans="1:13" ht="17.100000000000001" customHeight="1" thickBot="1" x14ac:dyDescent="0.25">
      <c r="A14" s="397"/>
      <c r="B14" s="316" t="s">
        <v>21</v>
      </c>
      <c r="C14" s="168"/>
      <c r="D14" s="161" t="s">
        <v>107</v>
      </c>
      <c r="E14" s="18"/>
      <c r="F14" s="167"/>
      <c r="G14" s="163" t="s">
        <v>107</v>
      </c>
      <c r="H14" s="18"/>
      <c r="I14" s="165"/>
      <c r="J14" s="168"/>
      <c r="K14" s="161" t="s">
        <v>107</v>
      </c>
      <c r="L14" s="161" t="s">
        <v>107</v>
      </c>
      <c r="M14" s="164" t="s">
        <v>107</v>
      </c>
    </row>
    <row r="15" spans="1:13" ht="17.100000000000001" customHeight="1" x14ac:dyDescent="0.2">
      <c r="A15" s="395" t="s">
        <v>121</v>
      </c>
      <c r="B15" s="339" t="s">
        <v>198</v>
      </c>
      <c r="C15" s="147"/>
      <c r="D15" s="127" t="s">
        <v>107</v>
      </c>
      <c r="E15" s="59"/>
      <c r="F15" s="166"/>
      <c r="G15" s="273"/>
      <c r="H15" s="59"/>
      <c r="I15" s="159"/>
      <c r="J15" s="147"/>
      <c r="K15" s="127" t="s">
        <v>107</v>
      </c>
      <c r="L15" s="127" t="s">
        <v>107</v>
      </c>
      <c r="M15" s="158" t="s">
        <v>107</v>
      </c>
    </row>
    <row r="16" spans="1:13" ht="17.100000000000001" customHeight="1" x14ac:dyDescent="0.2">
      <c r="A16" s="396"/>
      <c r="B16" s="340" t="s">
        <v>238</v>
      </c>
      <c r="C16" s="51"/>
      <c r="D16" s="123" t="s">
        <v>107</v>
      </c>
      <c r="E16" s="17"/>
      <c r="F16" s="52"/>
      <c r="G16" s="90"/>
      <c r="H16" s="17"/>
      <c r="I16" s="76"/>
      <c r="J16" s="51"/>
      <c r="K16" s="123" t="s">
        <v>107</v>
      </c>
      <c r="L16" s="123" t="s">
        <v>107</v>
      </c>
      <c r="M16" s="125" t="s">
        <v>107</v>
      </c>
    </row>
    <row r="17" spans="1:13" ht="17.100000000000001" customHeight="1" x14ac:dyDescent="0.2">
      <c r="A17" s="396"/>
      <c r="B17" s="317" t="s">
        <v>21</v>
      </c>
      <c r="C17" s="51"/>
      <c r="D17" s="123" t="s">
        <v>107</v>
      </c>
      <c r="E17" s="17"/>
      <c r="F17" s="52"/>
      <c r="G17" s="90"/>
      <c r="H17" s="17"/>
      <c r="I17" s="76"/>
      <c r="J17" s="51"/>
      <c r="K17" s="123" t="s">
        <v>107</v>
      </c>
      <c r="L17" s="123" t="s">
        <v>107</v>
      </c>
      <c r="M17" s="125" t="s">
        <v>107</v>
      </c>
    </row>
    <row r="18" spans="1:13" ht="17.100000000000001" customHeight="1" thickBot="1" x14ac:dyDescent="0.25">
      <c r="A18" s="396"/>
      <c r="B18" s="317" t="s">
        <v>21</v>
      </c>
      <c r="C18" s="51"/>
      <c r="D18" s="123" t="s">
        <v>107</v>
      </c>
      <c r="E18" s="17"/>
      <c r="F18" s="52"/>
      <c r="G18" s="90"/>
      <c r="H18" s="17"/>
      <c r="I18" s="76"/>
      <c r="J18" s="51"/>
      <c r="K18" s="123" t="s">
        <v>107</v>
      </c>
      <c r="L18" s="123" t="s">
        <v>107</v>
      </c>
      <c r="M18" s="125" t="s">
        <v>107</v>
      </c>
    </row>
    <row r="19" spans="1:13" ht="17.100000000000001" customHeight="1" x14ac:dyDescent="0.2">
      <c r="A19" s="395" t="s">
        <v>123</v>
      </c>
      <c r="B19" s="318" t="s">
        <v>21</v>
      </c>
      <c r="C19" s="155" t="s">
        <v>107</v>
      </c>
      <c r="D19" s="127" t="s">
        <v>107</v>
      </c>
      <c r="E19" s="127" t="s">
        <v>107</v>
      </c>
      <c r="F19" s="156" t="s">
        <v>107</v>
      </c>
      <c r="G19" s="157" t="s">
        <v>107</v>
      </c>
      <c r="H19" s="127" t="s">
        <v>107</v>
      </c>
      <c r="I19" s="158" t="s">
        <v>107</v>
      </c>
      <c r="J19" s="155" t="s">
        <v>107</v>
      </c>
      <c r="K19" s="127" t="s">
        <v>107</v>
      </c>
      <c r="L19" s="127" t="s">
        <v>107</v>
      </c>
      <c r="M19" s="159"/>
    </row>
    <row r="20" spans="1:13" ht="17.100000000000001" customHeight="1" thickBot="1" x14ac:dyDescent="0.25">
      <c r="A20" s="397"/>
      <c r="B20" s="319" t="s">
        <v>21</v>
      </c>
      <c r="C20" s="160" t="s">
        <v>107</v>
      </c>
      <c r="D20" s="161" t="s">
        <v>107</v>
      </c>
      <c r="E20" s="161" t="s">
        <v>107</v>
      </c>
      <c r="F20" s="162" t="s">
        <v>107</v>
      </c>
      <c r="G20" s="163" t="s">
        <v>107</v>
      </c>
      <c r="H20" s="161" t="s">
        <v>107</v>
      </c>
      <c r="I20" s="164" t="s">
        <v>107</v>
      </c>
      <c r="J20" s="160" t="s">
        <v>107</v>
      </c>
      <c r="K20" s="161" t="s">
        <v>107</v>
      </c>
      <c r="L20" s="161" t="s">
        <v>107</v>
      </c>
      <c r="M20" s="165"/>
    </row>
    <row r="21" spans="1:13" ht="17.100000000000001" customHeight="1" x14ac:dyDescent="0.2">
      <c r="A21" s="398">
        <v>92304</v>
      </c>
      <c r="B21" s="281" t="s">
        <v>200</v>
      </c>
      <c r="C21" s="78"/>
      <c r="D21" s="59"/>
      <c r="E21" s="59"/>
      <c r="F21" s="159"/>
      <c r="G21" s="78"/>
      <c r="H21" s="59"/>
      <c r="I21" s="159"/>
      <c r="J21" s="147"/>
      <c r="K21" s="173" t="s">
        <v>107</v>
      </c>
      <c r="L21" s="127" t="s">
        <v>107</v>
      </c>
      <c r="M21" s="158" t="s">
        <v>107</v>
      </c>
    </row>
    <row r="22" spans="1:13" ht="17.100000000000001" customHeight="1" x14ac:dyDescent="0.2">
      <c r="A22" s="396"/>
      <c r="B22" s="341" t="s">
        <v>239</v>
      </c>
      <c r="C22" s="170"/>
      <c r="D22" s="154"/>
      <c r="E22" s="154"/>
      <c r="F22" s="171"/>
      <c r="G22" s="170"/>
      <c r="H22" s="154"/>
      <c r="I22" s="171"/>
      <c r="J22" s="169"/>
      <c r="K22" s="283" t="s">
        <v>107</v>
      </c>
      <c r="L22" s="284" t="s">
        <v>107</v>
      </c>
      <c r="M22" s="285" t="s">
        <v>107</v>
      </c>
    </row>
    <row r="23" spans="1:13" ht="17.100000000000001" customHeight="1" x14ac:dyDescent="0.2">
      <c r="A23" s="399"/>
      <c r="B23" s="342" t="s">
        <v>241</v>
      </c>
      <c r="C23" s="79"/>
      <c r="D23" s="17"/>
      <c r="E23" s="17"/>
      <c r="F23" s="76"/>
      <c r="G23" s="79"/>
      <c r="H23" s="17"/>
      <c r="I23" s="76"/>
      <c r="J23" s="51"/>
      <c r="K23" s="126" t="s">
        <v>107</v>
      </c>
      <c r="L23" s="123" t="s">
        <v>107</v>
      </c>
      <c r="M23" s="125" t="s">
        <v>107</v>
      </c>
    </row>
    <row r="24" spans="1:13" ht="17.100000000000001" customHeight="1" thickBot="1" x14ac:dyDescent="0.25">
      <c r="A24" s="400"/>
      <c r="B24" s="338" t="s">
        <v>240</v>
      </c>
      <c r="C24" s="79"/>
      <c r="D24" s="17"/>
      <c r="E24" s="17"/>
      <c r="F24" s="76"/>
      <c r="G24" s="90"/>
      <c r="H24" s="17"/>
      <c r="I24" s="76"/>
      <c r="J24" s="51"/>
      <c r="K24" s="123" t="s">
        <v>107</v>
      </c>
      <c r="L24" s="123" t="s">
        <v>107</v>
      </c>
      <c r="M24" s="125" t="s">
        <v>107</v>
      </c>
    </row>
    <row r="25" spans="1:13" ht="17.100000000000001" customHeight="1" x14ac:dyDescent="0.2">
      <c r="A25" s="401">
        <v>91604</v>
      </c>
      <c r="B25" s="267" t="s">
        <v>129</v>
      </c>
      <c r="C25" s="273"/>
      <c r="D25" s="263" t="s">
        <v>107</v>
      </c>
      <c r="E25" s="174"/>
      <c r="F25" s="89"/>
      <c r="G25" s="264" t="s">
        <v>107</v>
      </c>
      <c r="H25" s="174"/>
      <c r="I25" s="175"/>
      <c r="J25" s="176"/>
      <c r="K25" s="172" t="s">
        <v>107</v>
      </c>
      <c r="L25" s="172" t="s">
        <v>107</v>
      </c>
      <c r="M25" s="177" t="s">
        <v>107</v>
      </c>
    </row>
    <row r="26" spans="1:13" ht="17.100000000000001" customHeight="1" x14ac:dyDescent="0.2">
      <c r="A26" s="401"/>
      <c r="B26" s="272" t="s">
        <v>164</v>
      </c>
      <c r="C26" s="79"/>
      <c r="D26" s="123" t="s">
        <v>107</v>
      </c>
      <c r="E26" s="17"/>
      <c r="F26" s="52"/>
      <c r="G26" s="124" t="s">
        <v>107</v>
      </c>
      <c r="H26" s="17"/>
      <c r="I26" s="76"/>
      <c r="J26" s="51"/>
      <c r="K26" s="123" t="s">
        <v>107</v>
      </c>
      <c r="L26" s="123" t="s">
        <v>107</v>
      </c>
      <c r="M26" s="125" t="s">
        <v>107</v>
      </c>
    </row>
    <row r="27" spans="1:13" ht="17.100000000000001" customHeight="1" x14ac:dyDescent="0.2">
      <c r="A27" s="401"/>
      <c r="B27" s="272" t="s">
        <v>170</v>
      </c>
      <c r="C27" s="79"/>
      <c r="D27" s="123" t="s">
        <v>107</v>
      </c>
      <c r="E27" s="17"/>
      <c r="F27" s="52"/>
      <c r="G27" s="124" t="s">
        <v>107</v>
      </c>
      <c r="H27" s="17"/>
      <c r="I27" s="76"/>
      <c r="J27" s="51"/>
      <c r="K27" s="123" t="s">
        <v>107</v>
      </c>
      <c r="L27" s="123" t="s">
        <v>107</v>
      </c>
      <c r="M27" s="125" t="s">
        <v>107</v>
      </c>
    </row>
    <row r="28" spans="1:13" ht="17.100000000000001" customHeight="1" x14ac:dyDescent="0.2">
      <c r="A28" s="401"/>
      <c r="B28" s="272" t="s">
        <v>165</v>
      </c>
      <c r="C28" s="79"/>
      <c r="D28" s="17"/>
      <c r="E28" s="17"/>
      <c r="F28" s="52"/>
      <c r="G28" s="79"/>
      <c r="H28" s="17"/>
      <c r="I28" s="76"/>
      <c r="J28" s="51"/>
      <c r="K28" s="123" t="s">
        <v>107</v>
      </c>
      <c r="L28" s="123" t="s">
        <v>107</v>
      </c>
      <c r="M28" s="125" t="s">
        <v>107</v>
      </c>
    </row>
    <row r="29" spans="1:13" ht="17.100000000000001" customHeight="1" x14ac:dyDescent="0.2">
      <c r="A29" s="401"/>
      <c r="B29" s="272" t="s">
        <v>171</v>
      </c>
      <c r="C29" s="90"/>
      <c r="D29" s="320"/>
      <c r="E29" s="17"/>
      <c r="F29" s="52"/>
      <c r="G29" s="79"/>
      <c r="H29" s="17"/>
      <c r="I29" s="76"/>
      <c r="J29" s="51"/>
      <c r="K29" s="128" t="s">
        <v>107</v>
      </c>
      <c r="L29" s="128" t="s">
        <v>107</v>
      </c>
      <c r="M29" s="178" t="s">
        <v>107</v>
      </c>
    </row>
    <row r="30" spans="1:13" ht="17.100000000000001" customHeight="1" x14ac:dyDescent="0.2">
      <c r="A30" s="401"/>
      <c r="B30" s="272" t="s">
        <v>199</v>
      </c>
      <c r="C30" s="90"/>
      <c r="D30" s="320"/>
      <c r="E30" s="17"/>
      <c r="F30" s="52"/>
      <c r="G30" s="79"/>
      <c r="H30" s="17"/>
      <c r="I30" s="76"/>
      <c r="J30" s="51"/>
      <c r="K30" s="128" t="s">
        <v>107</v>
      </c>
      <c r="L30" s="128" t="s">
        <v>107</v>
      </c>
      <c r="M30" s="178" t="s">
        <v>107</v>
      </c>
    </row>
    <row r="31" spans="1:13" ht="17.100000000000001" customHeight="1" x14ac:dyDescent="0.2">
      <c r="A31" s="401"/>
      <c r="B31" s="272" t="s">
        <v>166</v>
      </c>
      <c r="C31" s="79"/>
      <c r="D31" s="17"/>
      <c r="E31" s="17"/>
      <c r="F31" s="52"/>
      <c r="G31" s="79"/>
      <c r="H31" s="17"/>
      <c r="I31" s="76"/>
      <c r="J31" s="51"/>
      <c r="K31" s="123" t="s">
        <v>107</v>
      </c>
      <c r="L31" s="123" t="s">
        <v>107</v>
      </c>
      <c r="M31" s="125" t="s">
        <v>107</v>
      </c>
    </row>
    <row r="32" spans="1:13" ht="17.100000000000001" customHeight="1" x14ac:dyDescent="0.2">
      <c r="A32" s="401"/>
      <c r="B32" s="272"/>
      <c r="C32" s="90"/>
      <c r="D32" s="128" t="s">
        <v>107</v>
      </c>
      <c r="E32" s="69"/>
      <c r="F32" s="74"/>
      <c r="G32" s="153" t="s">
        <v>107</v>
      </c>
      <c r="H32" s="69"/>
      <c r="I32" s="77"/>
      <c r="J32" s="75"/>
      <c r="K32" s="128" t="s">
        <v>107</v>
      </c>
      <c r="L32" s="128" t="s">
        <v>107</v>
      </c>
      <c r="M32" s="178" t="s">
        <v>107</v>
      </c>
    </row>
    <row r="33" spans="1:13" ht="17.100000000000001" customHeight="1" x14ac:dyDescent="0.2">
      <c r="A33" s="401"/>
      <c r="B33" s="145"/>
      <c r="C33" s="151"/>
      <c r="D33" s="128" t="s">
        <v>107</v>
      </c>
      <c r="E33" s="69"/>
      <c r="F33" s="74"/>
      <c r="G33" s="153" t="s">
        <v>107</v>
      </c>
      <c r="H33" s="69"/>
      <c r="I33" s="77"/>
      <c r="J33" s="75"/>
      <c r="K33" s="128" t="s">
        <v>107</v>
      </c>
      <c r="L33" s="128" t="s">
        <v>107</v>
      </c>
      <c r="M33" s="178" t="s">
        <v>107</v>
      </c>
    </row>
    <row r="34" spans="1:13" ht="17.100000000000001" customHeight="1" thickBot="1" x14ac:dyDescent="0.25">
      <c r="A34" s="401"/>
      <c r="B34" s="145"/>
      <c r="C34" s="51"/>
      <c r="D34" s="282" t="s">
        <v>107</v>
      </c>
      <c r="E34" s="17"/>
      <c r="F34" s="52"/>
      <c r="G34" s="153" t="s">
        <v>107</v>
      </c>
      <c r="H34" s="17"/>
      <c r="I34" s="76"/>
      <c r="J34" s="51"/>
      <c r="K34" s="123" t="s">
        <v>107</v>
      </c>
      <c r="L34" s="123" t="s">
        <v>107</v>
      </c>
      <c r="M34" s="125" t="s">
        <v>107</v>
      </c>
    </row>
    <row r="35" spans="1:13" ht="16.5" customHeight="1" x14ac:dyDescent="0.2">
      <c r="A35" s="405" t="s">
        <v>130</v>
      </c>
      <c r="B35" s="265"/>
      <c r="C35" s="183"/>
      <c r="D35" s="183"/>
      <c r="E35" s="183"/>
      <c r="F35" s="180"/>
      <c r="G35" s="184"/>
      <c r="H35" s="183"/>
      <c r="I35" s="185"/>
      <c r="J35" s="147"/>
      <c r="K35" s="181"/>
      <c r="L35" s="166"/>
      <c r="M35" s="182"/>
    </row>
    <row r="36" spans="1:13" ht="16.5" customHeight="1" x14ac:dyDescent="0.2">
      <c r="A36" s="396"/>
      <c r="B36" s="266"/>
      <c r="C36" s="118"/>
      <c r="D36" s="118"/>
      <c r="E36" s="118"/>
      <c r="F36" s="119"/>
      <c r="G36" s="120"/>
      <c r="H36" s="118"/>
      <c r="I36" s="121"/>
      <c r="J36" s="51"/>
      <c r="K36" s="53"/>
      <c r="L36" s="52"/>
      <c r="M36" s="122"/>
    </row>
    <row r="37" spans="1:13" ht="16.5" customHeight="1" x14ac:dyDescent="0.2">
      <c r="A37" s="396"/>
      <c r="B37" s="321" t="s">
        <v>21</v>
      </c>
      <c r="C37" s="118"/>
      <c r="D37" s="118"/>
      <c r="E37" s="118"/>
      <c r="F37" s="119"/>
      <c r="G37" s="120"/>
      <c r="H37" s="118"/>
      <c r="I37" s="121"/>
      <c r="J37" s="51"/>
      <c r="K37" s="53"/>
      <c r="L37" s="52"/>
      <c r="M37" s="122"/>
    </row>
    <row r="38" spans="1:13" ht="16.5" customHeight="1" thickBot="1" x14ac:dyDescent="0.25">
      <c r="A38" s="396"/>
      <c r="B38" s="321" t="s">
        <v>21</v>
      </c>
      <c r="C38" s="118"/>
      <c r="D38" s="118"/>
      <c r="E38" s="118"/>
      <c r="F38" s="119"/>
      <c r="G38" s="120"/>
      <c r="H38" s="118"/>
      <c r="I38" s="121"/>
      <c r="J38" s="51"/>
      <c r="K38" s="53"/>
      <c r="L38" s="52"/>
      <c r="M38" s="122"/>
    </row>
    <row r="39" spans="1:13" ht="16.5" customHeight="1" x14ac:dyDescent="0.2">
      <c r="A39" s="86" t="s">
        <v>201</v>
      </c>
      <c r="B39" s="148"/>
      <c r="C39" s="184"/>
      <c r="D39" s="183"/>
      <c r="E39" s="183"/>
      <c r="F39" s="185"/>
      <c r="G39" s="183"/>
      <c r="H39" s="180"/>
      <c r="I39" s="185"/>
      <c r="J39" s="78"/>
      <c r="K39" s="181"/>
      <c r="L39" s="159"/>
      <c r="M39" s="213"/>
    </row>
    <row r="40" spans="1:13" ht="16.5" customHeight="1" x14ac:dyDescent="0.2">
      <c r="A40" s="404" t="s">
        <v>202</v>
      </c>
      <c r="B40" s="392"/>
      <c r="C40" s="196" t="s">
        <v>107</v>
      </c>
      <c r="D40" s="146" t="s">
        <v>107</v>
      </c>
      <c r="E40" s="146" t="s">
        <v>107</v>
      </c>
      <c r="F40" s="130" t="s">
        <v>107</v>
      </c>
      <c r="G40" s="146" t="s">
        <v>107</v>
      </c>
      <c r="H40" s="131" t="s">
        <v>107</v>
      </c>
      <c r="I40" s="130" t="s">
        <v>107</v>
      </c>
      <c r="J40" s="153" t="s">
        <v>107</v>
      </c>
      <c r="K40" s="197" t="s">
        <v>107</v>
      </c>
      <c r="L40" s="217">
        <f>'Transferové odpisy'!D26-'Transferové odpisy'!E26-'Transferové odpisy'!F26</f>
        <v>0</v>
      </c>
      <c r="M40" s="214" t="s">
        <v>107</v>
      </c>
    </row>
    <row r="41" spans="1:13" ht="16.5" customHeight="1" x14ac:dyDescent="0.2">
      <c r="A41" s="391" t="s">
        <v>161</v>
      </c>
      <c r="B41" s="392"/>
      <c r="C41" s="196" t="s">
        <v>107</v>
      </c>
      <c r="D41" s="146" t="s">
        <v>107</v>
      </c>
      <c r="E41" s="146" t="s">
        <v>107</v>
      </c>
      <c r="F41" s="130" t="s">
        <v>107</v>
      </c>
      <c r="G41" s="146" t="s">
        <v>107</v>
      </c>
      <c r="H41" s="131" t="s">
        <v>107</v>
      </c>
      <c r="I41" s="130" t="s">
        <v>107</v>
      </c>
      <c r="J41" s="153" t="s">
        <v>107</v>
      </c>
      <c r="K41" s="197" t="s">
        <v>107</v>
      </c>
      <c r="L41" s="217">
        <f>'Transferové odpisy'!F26-'Transferové odpisy'!G26</f>
        <v>0</v>
      </c>
      <c r="M41" s="214" t="s">
        <v>107</v>
      </c>
    </row>
    <row r="42" spans="1:13" ht="16.5" customHeight="1" x14ac:dyDescent="0.2">
      <c r="A42" s="391" t="s">
        <v>162</v>
      </c>
      <c r="B42" s="392"/>
      <c r="C42" s="153" t="s">
        <v>107</v>
      </c>
      <c r="D42" s="128" t="s">
        <v>107</v>
      </c>
      <c r="E42" s="128" t="s">
        <v>107</v>
      </c>
      <c r="F42" s="178" t="s">
        <v>107</v>
      </c>
      <c r="G42" s="128" t="s">
        <v>107</v>
      </c>
      <c r="H42" s="129" t="s">
        <v>107</v>
      </c>
      <c r="I42" s="178" t="s">
        <v>107</v>
      </c>
      <c r="J42" s="216">
        <f>K42</f>
        <v>0</v>
      </c>
      <c r="K42" s="215">
        <f>'Transferové odpisy'!H26+'Transferové odpisy'!I26</f>
        <v>0</v>
      </c>
      <c r="L42" s="178" t="s">
        <v>107</v>
      </c>
      <c r="M42" s="232" t="s">
        <v>107</v>
      </c>
    </row>
    <row r="43" spans="1:13" ht="16.5" customHeight="1" thickBot="1" x14ac:dyDescent="0.25">
      <c r="A43" s="402" t="s">
        <v>172</v>
      </c>
      <c r="B43" s="403"/>
      <c r="C43" s="163" t="s">
        <v>107</v>
      </c>
      <c r="D43" s="198" t="s">
        <v>107</v>
      </c>
      <c r="E43" s="198" t="s">
        <v>107</v>
      </c>
      <c r="F43" s="230" t="s">
        <v>107</v>
      </c>
      <c r="G43" s="198" t="s">
        <v>107</v>
      </c>
      <c r="H43" s="336" t="s">
        <v>107</v>
      </c>
      <c r="I43" s="230" t="s">
        <v>107</v>
      </c>
      <c r="J43" s="233"/>
      <c r="K43" s="231"/>
      <c r="L43" s="234"/>
      <c r="M43" s="337" t="s">
        <v>107</v>
      </c>
    </row>
    <row r="44" spans="1:13" ht="17.100000000000001" customHeight="1" thickBot="1" x14ac:dyDescent="0.25">
      <c r="A44" s="393" t="s">
        <v>10</v>
      </c>
      <c r="B44" s="394"/>
      <c r="C44" s="80">
        <f t="shared" ref="C44:I44" si="0">SUM(C6:C38)</f>
        <v>0</v>
      </c>
      <c r="D44" s="80">
        <f t="shared" si="0"/>
        <v>0</v>
      </c>
      <c r="E44" s="80">
        <f t="shared" si="0"/>
        <v>0</v>
      </c>
      <c r="F44" s="80">
        <f t="shared" si="0"/>
        <v>0</v>
      </c>
      <c r="G44" s="80">
        <f t="shared" si="0"/>
        <v>0</v>
      </c>
      <c r="H44" s="80">
        <f t="shared" si="0"/>
        <v>0</v>
      </c>
      <c r="I44" s="80">
        <f t="shared" si="0"/>
        <v>0</v>
      </c>
      <c r="J44" s="37">
        <f>SUM(J6:J43)</f>
        <v>0</v>
      </c>
      <c r="K44" s="37">
        <f>SUM(K40:K43)</f>
        <v>0</v>
      </c>
      <c r="L44" s="37">
        <f>SUM(L40:L43)</f>
        <v>0</v>
      </c>
      <c r="M44" s="38">
        <f>SUM(M6:M43)</f>
        <v>0</v>
      </c>
    </row>
    <row r="45" spans="1:13" ht="17.100000000000001" customHeight="1" x14ac:dyDescent="0.2">
      <c r="I45" s="82"/>
      <c r="J45" s="286"/>
    </row>
    <row r="46" spans="1:13" ht="17.100000000000001" customHeight="1" x14ac:dyDescent="0.25">
      <c r="B46" s="54" t="s">
        <v>67</v>
      </c>
      <c r="C46" s="55" t="s">
        <v>83</v>
      </c>
      <c r="E46" s="92" t="s">
        <v>56</v>
      </c>
      <c r="F46" s="92"/>
      <c r="G46" s="2"/>
      <c r="H46" s="2"/>
      <c r="I46" s="82" t="s">
        <v>112</v>
      </c>
      <c r="J46" s="141">
        <f ca="1">'Popis SÚ a nákl.účtů'!B145</f>
        <v>45933</v>
      </c>
    </row>
    <row r="47" spans="1:13" ht="17.100000000000001" customHeight="1" x14ac:dyDescent="0.2">
      <c r="B47" s="5" t="s">
        <v>65</v>
      </c>
      <c r="C47" s="138">
        <f>C44+D44+E44-F44</f>
        <v>0</v>
      </c>
      <c r="D47" s="2"/>
      <c r="E47" s="179" t="s">
        <v>57</v>
      </c>
      <c r="F47" s="179"/>
      <c r="G47" s="3"/>
      <c r="H47" s="3"/>
      <c r="I47" s="82" t="s">
        <v>89</v>
      </c>
      <c r="J47" s="140">
        <f>'Popis SÚ a nákl.účtů'!B146</f>
        <v>0</v>
      </c>
      <c r="K47" s="82" t="s">
        <v>84</v>
      </c>
      <c r="L47" s="81" t="s">
        <v>90</v>
      </c>
    </row>
    <row r="48" spans="1:13" ht="17.100000000000001" customHeight="1" x14ac:dyDescent="0.2">
      <c r="B48" s="56">
        <v>388</v>
      </c>
      <c r="C48" s="138">
        <f>G44+H44-I44</f>
        <v>0</v>
      </c>
      <c r="D48" s="2"/>
      <c r="E48" s="308" t="s">
        <v>93</v>
      </c>
      <c r="F48" s="309"/>
      <c r="G48" s="314"/>
      <c r="H48" s="3"/>
      <c r="I48" s="82" t="s">
        <v>91</v>
      </c>
      <c r="J48" s="140">
        <f>'Popis SÚ a nákl.účtů'!B147</f>
        <v>0</v>
      </c>
    </row>
    <row r="49" spans="2:12" ht="17.100000000000001" customHeight="1" x14ac:dyDescent="0.2">
      <c r="B49" s="56">
        <v>672</v>
      </c>
      <c r="C49" s="138">
        <f>J44</f>
        <v>0</v>
      </c>
      <c r="D49" s="3"/>
      <c r="I49" s="82" t="s">
        <v>92</v>
      </c>
      <c r="J49" s="140">
        <f>'Popis SÚ a nákl.účtů'!B148</f>
        <v>0</v>
      </c>
      <c r="K49" s="82" t="s">
        <v>84</v>
      </c>
      <c r="L49" s="81" t="s">
        <v>90</v>
      </c>
    </row>
    <row r="50" spans="2:12" ht="17.100000000000001" customHeight="1" x14ac:dyDescent="0.2">
      <c r="B50" s="56">
        <v>403</v>
      </c>
      <c r="C50" s="138">
        <f>L44-K44</f>
        <v>0</v>
      </c>
      <c r="D50" s="3"/>
      <c r="I50" s="82"/>
      <c r="J50" s="286"/>
    </row>
    <row r="51" spans="2:12" ht="19.5" customHeight="1" x14ac:dyDescent="0.2">
      <c r="C51" s="189"/>
      <c r="D51" s="3"/>
      <c r="I51" s="82"/>
      <c r="J51" s="287"/>
      <c r="K51" s="82"/>
      <c r="L51" s="81"/>
    </row>
    <row r="52" spans="2:12" ht="19.5" customHeight="1" x14ac:dyDescent="0.2">
      <c r="I52" s="82"/>
      <c r="J52" s="287"/>
    </row>
    <row r="53" spans="2:12" ht="19.5" customHeight="1" x14ac:dyDescent="0.2">
      <c r="I53" s="82"/>
      <c r="J53" s="287"/>
      <c r="K53" s="82"/>
      <c r="L53" s="81"/>
    </row>
  </sheetData>
  <mergeCells count="17">
    <mergeCell ref="A41:B41"/>
    <mergeCell ref="A42:B42"/>
    <mergeCell ref="D2:I2"/>
    <mergeCell ref="A44:B44"/>
    <mergeCell ref="A6:A14"/>
    <mergeCell ref="A15:A18"/>
    <mergeCell ref="A19:A20"/>
    <mergeCell ref="A21:A24"/>
    <mergeCell ref="A25:A34"/>
    <mergeCell ref="A43:B43"/>
    <mergeCell ref="A40:B40"/>
    <mergeCell ref="A35:A38"/>
    <mergeCell ref="M4:M5"/>
    <mergeCell ref="G4:I4"/>
    <mergeCell ref="J4:L4"/>
    <mergeCell ref="C4:F4"/>
    <mergeCell ref="A4:A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12" activePane="bottomLeft" state="frozen"/>
      <selection pane="bottomLeft" activeCell="G5" sqref="G5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09"/>
      <c r="B1" s="14" t="s">
        <v>204</v>
      </c>
      <c r="J1" s="70" t="str">
        <f>'Popis SÚ a nákl.účtů'!D2</f>
        <v>číslo org.: 14XX</v>
      </c>
    </row>
    <row r="2" spans="1:10" ht="26.25" customHeight="1" x14ac:dyDescent="0.25">
      <c r="A2" s="209"/>
      <c r="B2" s="70" t="s">
        <v>71</v>
      </c>
      <c r="C2" s="410">
        <f>'Popis SÚ a nákl.účtů'!C3:D3</f>
        <v>0</v>
      </c>
      <c r="D2" s="410"/>
      <c r="E2" s="410"/>
      <c r="F2" s="410"/>
      <c r="G2" s="410"/>
      <c r="H2" s="410"/>
      <c r="I2" s="410"/>
    </row>
    <row r="3" spans="1:10" ht="13.5" thickBot="1" x14ac:dyDescent="0.25">
      <c r="A3" s="209"/>
      <c r="B3" s="219"/>
    </row>
    <row r="4" spans="1:10" ht="17.100000000000001" customHeight="1" thickBot="1" x14ac:dyDescent="0.25">
      <c r="A4" s="411" t="s">
        <v>174</v>
      </c>
      <c r="B4" s="406" t="s">
        <v>173</v>
      </c>
      <c r="C4" s="385" t="s">
        <v>155</v>
      </c>
      <c r="D4" s="414"/>
      <c r="E4" s="414"/>
      <c r="F4" s="414"/>
      <c r="G4" s="414"/>
      <c r="H4" s="414"/>
      <c r="I4" s="414"/>
      <c r="J4" s="406" t="s">
        <v>156</v>
      </c>
    </row>
    <row r="5" spans="1:10" s="2" customFormat="1" ht="68.25" customHeight="1" thickBot="1" x14ac:dyDescent="0.25">
      <c r="A5" s="412"/>
      <c r="B5" s="413"/>
      <c r="C5" s="290" t="s">
        <v>157</v>
      </c>
      <c r="D5" s="206" t="s">
        <v>158</v>
      </c>
      <c r="E5" s="335" t="s">
        <v>205</v>
      </c>
      <c r="F5" s="335" t="s">
        <v>206</v>
      </c>
      <c r="G5" s="206" t="s">
        <v>159</v>
      </c>
      <c r="H5" s="335" t="s">
        <v>242</v>
      </c>
      <c r="I5" s="206" t="s">
        <v>243</v>
      </c>
      <c r="J5" s="407"/>
    </row>
    <row r="6" spans="1:10" ht="24" customHeight="1" x14ac:dyDescent="0.2">
      <c r="A6" s="327"/>
      <c r="B6" s="328"/>
      <c r="C6" s="237"/>
      <c r="D6" s="238"/>
      <c r="E6" s="238"/>
      <c r="F6" s="239"/>
      <c r="G6" s="329"/>
      <c r="H6" s="240"/>
      <c r="I6" s="241"/>
      <c r="J6" s="330">
        <f t="shared" ref="J6:J25" si="0">D6-E6-G6-H6-I6</f>
        <v>0</v>
      </c>
    </row>
    <row r="7" spans="1:10" ht="24" customHeight="1" x14ac:dyDescent="0.2">
      <c r="A7" s="331"/>
      <c r="B7" s="222"/>
      <c r="C7" s="243"/>
      <c r="D7" s="244"/>
      <c r="E7" s="244"/>
      <c r="F7" s="245"/>
      <c r="G7" s="246"/>
      <c r="H7" s="247"/>
      <c r="I7" s="248"/>
      <c r="J7" s="242">
        <f t="shared" si="0"/>
        <v>0</v>
      </c>
    </row>
    <row r="8" spans="1:10" ht="24" customHeight="1" x14ac:dyDescent="0.2">
      <c r="A8" s="331"/>
      <c r="B8" s="222"/>
      <c r="C8" s="243"/>
      <c r="D8" s="244"/>
      <c r="E8" s="244"/>
      <c r="F8" s="245"/>
      <c r="G8" s="246"/>
      <c r="H8" s="247"/>
      <c r="I8" s="248"/>
      <c r="J8" s="242">
        <f t="shared" si="0"/>
        <v>0</v>
      </c>
    </row>
    <row r="9" spans="1:10" ht="24" customHeight="1" x14ac:dyDescent="0.2">
      <c r="A9" s="331"/>
      <c r="B9" s="222"/>
      <c r="C9" s="243"/>
      <c r="D9" s="244"/>
      <c r="E9" s="244"/>
      <c r="F9" s="245"/>
      <c r="G9" s="246"/>
      <c r="H9" s="247"/>
      <c r="I9" s="248"/>
      <c r="J9" s="242">
        <f t="shared" si="0"/>
        <v>0</v>
      </c>
    </row>
    <row r="10" spans="1:10" ht="24" customHeight="1" x14ac:dyDescent="0.2">
      <c r="A10" s="331"/>
      <c r="B10" s="222"/>
      <c r="C10" s="243"/>
      <c r="D10" s="244"/>
      <c r="E10" s="244"/>
      <c r="F10" s="245"/>
      <c r="G10" s="246"/>
      <c r="H10" s="247"/>
      <c r="I10" s="248"/>
      <c r="J10" s="242">
        <f t="shared" si="0"/>
        <v>0</v>
      </c>
    </row>
    <row r="11" spans="1:10" ht="24" customHeight="1" x14ac:dyDescent="0.2">
      <c r="A11" s="331"/>
      <c r="B11" s="223"/>
      <c r="C11" s="243"/>
      <c r="D11" s="244"/>
      <c r="E11" s="244"/>
      <c r="F11" s="245"/>
      <c r="G11" s="246"/>
      <c r="H11" s="247"/>
      <c r="I11" s="248"/>
      <c r="J11" s="242">
        <f t="shared" si="0"/>
        <v>0</v>
      </c>
    </row>
    <row r="12" spans="1:10" ht="24" customHeight="1" x14ac:dyDescent="0.2">
      <c r="A12" s="331"/>
      <c r="B12" s="223"/>
      <c r="C12" s="243"/>
      <c r="D12" s="244"/>
      <c r="E12" s="244"/>
      <c r="F12" s="245"/>
      <c r="G12" s="246"/>
      <c r="H12" s="247"/>
      <c r="I12" s="248"/>
      <c r="J12" s="242">
        <f t="shared" si="0"/>
        <v>0</v>
      </c>
    </row>
    <row r="13" spans="1:10" ht="24" customHeight="1" x14ac:dyDescent="0.2">
      <c r="A13" s="331"/>
      <c r="B13" s="224"/>
      <c r="C13" s="243"/>
      <c r="D13" s="244"/>
      <c r="E13" s="244"/>
      <c r="F13" s="245"/>
      <c r="G13" s="246"/>
      <c r="H13" s="247"/>
      <c r="I13" s="248"/>
      <c r="J13" s="242">
        <f t="shared" si="0"/>
        <v>0</v>
      </c>
    </row>
    <row r="14" spans="1:10" ht="24" customHeight="1" x14ac:dyDescent="0.2">
      <c r="A14" s="331"/>
      <c r="B14" s="223"/>
      <c r="C14" s="243"/>
      <c r="D14" s="244"/>
      <c r="E14" s="244"/>
      <c r="F14" s="245"/>
      <c r="G14" s="246"/>
      <c r="H14" s="247"/>
      <c r="I14" s="248"/>
      <c r="J14" s="242">
        <f t="shared" si="0"/>
        <v>0</v>
      </c>
    </row>
    <row r="15" spans="1:10" ht="24" customHeight="1" x14ac:dyDescent="0.2">
      <c r="A15" s="332"/>
      <c r="B15" s="225"/>
      <c r="C15" s="249"/>
      <c r="D15" s="250"/>
      <c r="E15" s="244"/>
      <c r="F15" s="245"/>
      <c r="G15" s="246"/>
      <c r="H15" s="247"/>
      <c r="I15" s="248"/>
      <c r="J15" s="242">
        <f t="shared" si="0"/>
        <v>0</v>
      </c>
    </row>
    <row r="16" spans="1:10" ht="24" customHeight="1" x14ac:dyDescent="0.2">
      <c r="A16" s="331"/>
      <c r="B16" s="225"/>
      <c r="C16" s="249"/>
      <c r="D16" s="244"/>
      <c r="E16" s="244"/>
      <c r="F16" s="245"/>
      <c r="G16" s="246"/>
      <c r="H16" s="247"/>
      <c r="I16" s="248"/>
      <c r="J16" s="242">
        <f t="shared" si="0"/>
        <v>0</v>
      </c>
    </row>
    <row r="17" spans="1:11" ht="24" customHeight="1" x14ac:dyDescent="0.2">
      <c r="A17" s="211"/>
      <c r="B17" s="225"/>
      <c r="C17" s="249"/>
      <c r="D17" s="244"/>
      <c r="E17" s="244"/>
      <c r="F17" s="245"/>
      <c r="G17" s="246"/>
      <c r="H17" s="247"/>
      <c r="I17" s="248"/>
      <c r="J17" s="242">
        <f t="shared" si="0"/>
        <v>0</v>
      </c>
    </row>
    <row r="18" spans="1:11" ht="24" customHeight="1" x14ac:dyDescent="0.2">
      <c r="A18" s="210"/>
      <c r="B18" s="225"/>
      <c r="C18" s="249"/>
      <c r="D18" s="244"/>
      <c r="E18" s="244"/>
      <c r="F18" s="244"/>
      <c r="G18" s="247"/>
      <c r="H18" s="247"/>
      <c r="I18" s="248"/>
      <c r="J18" s="242">
        <f t="shared" si="0"/>
        <v>0</v>
      </c>
    </row>
    <row r="19" spans="1:11" ht="24" customHeight="1" x14ac:dyDescent="0.2">
      <c r="A19" s="211"/>
      <c r="B19" s="225"/>
      <c r="C19" s="249"/>
      <c r="D19" s="244"/>
      <c r="E19" s="244"/>
      <c r="F19" s="244"/>
      <c r="G19" s="247"/>
      <c r="H19" s="247"/>
      <c r="I19" s="248"/>
      <c r="J19" s="242">
        <f t="shared" si="0"/>
        <v>0</v>
      </c>
    </row>
    <row r="20" spans="1:11" ht="24" customHeight="1" x14ac:dyDescent="0.2">
      <c r="A20" s="210"/>
      <c r="B20" s="225"/>
      <c r="C20" s="249"/>
      <c r="D20" s="244"/>
      <c r="E20" s="244"/>
      <c r="F20" s="244"/>
      <c r="G20" s="247"/>
      <c r="H20" s="247"/>
      <c r="I20" s="248"/>
      <c r="J20" s="242">
        <f>D20-E20-G20-H20-I20</f>
        <v>0</v>
      </c>
    </row>
    <row r="21" spans="1:11" ht="24" customHeight="1" x14ac:dyDescent="0.2">
      <c r="A21" s="211"/>
      <c r="B21" s="225"/>
      <c r="C21" s="249"/>
      <c r="D21" s="244"/>
      <c r="E21" s="244"/>
      <c r="F21" s="244"/>
      <c r="G21" s="247"/>
      <c r="H21" s="247"/>
      <c r="I21" s="248"/>
      <c r="J21" s="242">
        <f t="shared" si="0"/>
        <v>0</v>
      </c>
    </row>
    <row r="22" spans="1:11" ht="24" customHeight="1" x14ac:dyDescent="0.2">
      <c r="A22" s="210"/>
      <c r="B22" s="225"/>
      <c r="C22" s="249"/>
      <c r="D22" s="244"/>
      <c r="E22" s="244"/>
      <c r="F22" s="244"/>
      <c r="G22" s="247"/>
      <c r="H22" s="247"/>
      <c r="I22" s="248"/>
      <c r="J22" s="242">
        <f t="shared" si="0"/>
        <v>0</v>
      </c>
    </row>
    <row r="23" spans="1:11" ht="24" customHeight="1" x14ac:dyDescent="0.2">
      <c r="A23" s="211"/>
      <c r="B23" s="225"/>
      <c r="C23" s="249"/>
      <c r="D23" s="244"/>
      <c r="E23" s="244"/>
      <c r="F23" s="244"/>
      <c r="G23" s="247"/>
      <c r="H23" s="247"/>
      <c r="I23" s="248"/>
      <c r="J23" s="242">
        <f t="shared" si="0"/>
        <v>0</v>
      </c>
    </row>
    <row r="24" spans="1:11" ht="24" customHeight="1" x14ac:dyDescent="0.2">
      <c r="A24" s="210"/>
      <c r="B24" s="225"/>
      <c r="C24" s="249"/>
      <c r="D24" s="244"/>
      <c r="E24" s="244"/>
      <c r="F24" s="244"/>
      <c r="G24" s="247"/>
      <c r="H24" s="247"/>
      <c r="I24" s="248"/>
      <c r="J24" s="242">
        <f t="shared" si="0"/>
        <v>0</v>
      </c>
    </row>
    <row r="25" spans="1:11" ht="24" customHeight="1" thickBot="1" x14ac:dyDescent="0.25">
      <c r="A25" s="221"/>
      <c r="B25" s="226"/>
      <c r="C25" s="251"/>
      <c r="D25" s="252"/>
      <c r="E25" s="252"/>
      <c r="F25" s="252"/>
      <c r="G25" s="253"/>
      <c r="H25" s="253"/>
      <c r="I25" s="333"/>
      <c r="J25" s="334">
        <f t="shared" si="0"/>
        <v>0</v>
      </c>
    </row>
    <row r="26" spans="1:11" s="208" customFormat="1" ht="26.25" customHeight="1" thickBot="1" x14ac:dyDescent="0.3">
      <c r="A26" s="220" t="s">
        <v>160</v>
      </c>
      <c r="B26" s="212"/>
      <c r="C26" s="207">
        <f>SUM(C6:C25)</f>
        <v>0</v>
      </c>
      <c r="D26" s="207">
        <f t="shared" ref="D26:J26" si="1">SUM(D6:D25)</f>
        <v>0</v>
      </c>
      <c r="E26" s="207">
        <f t="shared" si="1"/>
        <v>0</v>
      </c>
      <c r="F26" s="227">
        <f t="shared" si="1"/>
        <v>0</v>
      </c>
      <c r="G26" s="207">
        <f t="shared" si="1"/>
        <v>0</v>
      </c>
      <c r="H26" s="228">
        <f>SUM(H6:H25)</f>
        <v>0</v>
      </c>
      <c r="I26" s="228">
        <f t="shared" ref="I26" si="2">SUM(I6:I25)</f>
        <v>0</v>
      </c>
      <c r="J26" s="207">
        <f t="shared" si="1"/>
        <v>0</v>
      </c>
    </row>
    <row r="27" spans="1:11" ht="17.100000000000001" customHeight="1" x14ac:dyDescent="0.2">
      <c r="A27" s="209"/>
      <c r="B27" s="57"/>
      <c r="C27" s="189"/>
      <c r="D27" s="189"/>
      <c r="E27" s="189"/>
      <c r="F27" s="189"/>
      <c r="G27" s="189"/>
      <c r="H27" s="189"/>
      <c r="I27" s="189"/>
    </row>
    <row r="28" spans="1:11" ht="20.100000000000001" customHeight="1" x14ac:dyDescent="0.2">
      <c r="A28" s="254"/>
      <c r="B28" s="255"/>
      <c r="C28" s="189"/>
      <c r="D28" s="189"/>
      <c r="E28" s="189"/>
      <c r="F28" s="189"/>
      <c r="G28" s="189"/>
      <c r="H28" s="189"/>
      <c r="I28" s="189"/>
    </row>
    <row r="29" spans="1:11" ht="20.100000000000001" customHeight="1" x14ac:dyDescent="0.2">
      <c r="A29" s="255"/>
      <c r="B29" s="255"/>
      <c r="D29" s="82" t="s">
        <v>112</v>
      </c>
      <c r="E29" s="408">
        <f ca="1">'Popis SÚ a nákl.účtů'!B145</f>
        <v>45933</v>
      </c>
      <c r="F29" s="409"/>
      <c r="G29" s="257"/>
      <c r="H29" s="257"/>
      <c r="I29" s="257"/>
    </row>
    <row r="30" spans="1:11" ht="20.100000000000001" customHeight="1" x14ac:dyDescent="0.2">
      <c r="A30" s="255"/>
      <c r="B30" s="255"/>
      <c r="D30" s="82" t="s">
        <v>89</v>
      </c>
      <c r="E30" s="288">
        <f>'Popis SÚ a nákl.účtů'!B146</f>
        <v>0</v>
      </c>
      <c r="F30" s="288"/>
      <c r="G30" s="300" t="s">
        <v>234</v>
      </c>
      <c r="H30" s="258"/>
      <c r="I30" s="258"/>
      <c r="J30" s="81"/>
      <c r="K30" s="81"/>
    </row>
    <row r="31" spans="1:11" ht="20.100000000000001" customHeight="1" x14ac:dyDescent="0.2">
      <c r="A31" s="255"/>
      <c r="B31" s="255"/>
      <c r="D31" s="82" t="s">
        <v>91</v>
      </c>
      <c r="E31" s="288">
        <f>'Popis SÚ a nákl.účtů'!B147</f>
        <v>0</v>
      </c>
      <c r="F31" s="288"/>
      <c r="G31" s="57"/>
      <c r="H31" s="258"/>
      <c r="I31" s="258"/>
    </row>
    <row r="32" spans="1:11" ht="20.100000000000001" customHeight="1" x14ac:dyDescent="0.2">
      <c r="A32" s="255"/>
      <c r="B32" s="255"/>
      <c r="D32" s="82" t="s">
        <v>92</v>
      </c>
      <c r="E32" s="288">
        <f>'Popis SÚ a nákl.účtů'!B148</f>
        <v>0</v>
      </c>
      <c r="F32" s="288"/>
      <c r="G32" s="300" t="s">
        <v>234</v>
      </c>
      <c r="H32" s="258"/>
      <c r="I32" s="258"/>
      <c r="J32" s="81"/>
      <c r="K32" s="81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0"/>
  <sheetViews>
    <sheetView showGridLines="0" workbookViewId="0">
      <selection activeCell="C16" sqref="C16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82"/>
    </row>
    <row r="2" spans="1:8" ht="26.25" x14ac:dyDescent="0.4">
      <c r="A2" s="14" t="s">
        <v>207</v>
      </c>
      <c r="B2" s="14"/>
      <c r="C2" s="14"/>
      <c r="D2" s="99"/>
      <c r="E2" s="97" t="str">
        <f>'Popis SÚ a nákl.účtů'!D2</f>
        <v>číslo org.: 14XX</v>
      </c>
      <c r="F2" s="97"/>
      <c r="H2" s="100"/>
    </row>
    <row r="3" spans="1:8" ht="15" x14ac:dyDescent="0.2">
      <c r="A3" s="101" t="s">
        <v>96</v>
      </c>
      <c r="B3" s="419">
        <f>'Popis SÚ a nákl.účtů'!C3</f>
        <v>0</v>
      </c>
      <c r="C3" s="419"/>
      <c r="D3" s="419"/>
      <c r="E3" s="419"/>
      <c r="F3" s="419"/>
      <c r="G3" s="419"/>
      <c r="H3" s="419"/>
    </row>
    <row r="4" spans="1:8" ht="27.75" customHeight="1" x14ac:dyDescent="0.2">
      <c r="B4" s="419"/>
      <c r="C4" s="419"/>
      <c r="D4" s="419"/>
      <c r="E4" s="419"/>
      <c r="F4" s="419"/>
      <c r="G4" s="419"/>
      <c r="H4" s="419"/>
    </row>
    <row r="5" spans="1:8" x14ac:dyDescent="0.2">
      <c r="A5" s="81"/>
    </row>
    <row r="6" spans="1:8" ht="15.75" x14ac:dyDescent="0.25">
      <c r="A6" s="102" t="s">
        <v>235</v>
      </c>
      <c r="B6" s="103"/>
    </row>
    <row r="7" spans="1:8" ht="18" x14ac:dyDescent="0.25">
      <c r="A7" s="104" t="s">
        <v>97</v>
      </c>
      <c r="B7" s="81" t="s">
        <v>98</v>
      </c>
      <c r="C7" s="105">
        <v>0</v>
      </c>
      <c r="D7" s="81" t="s">
        <v>99</v>
      </c>
    </row>
    <row r="8" spans="1:8" x14ac:dyDescent="0.2">
      <c r="A8" s="81" t="s">
        <v>100</v>
      </c>
    </row>
    <row r="9" spans="1:8" ht="57" customHeight="1" x14ac:dyDescent="0.2">
      <c r="A9" s="420"/>
      <c r="B9" s="421"/>
      <c r="C9" s="421"/>
      <c r="D9" s="421"/>
      <c r="E9" s="421"/>
      <c r="F9" s="421"/>
      <c r="G9" s="421"/>
      <c r="H9" s="422"/>
    </row>
    <row r="10" spans="1:8" x14ac:dyDescent="0.2">
      <c r="A10" s="106"/>
      <c r="B10" s="1"/>
      <c r="C10" s="1"/>
    </row>
    <row r="11" spans="1:8" ht="18" x14ac:dyDescent="0.25">
      <c r="A11" s="104" t="s">
        <v>101</v>
      </c>
      <c r="B11" s="81" t="s">
        <v>98</v>
      </c>
      <c r="C11" s="116">
        <f>C13+C14+C15+C16+C17</f>
        <v>0</v>
      </c>
      <c r="D11" s="81" t="s">
        <v>99</v>
      </c>
    </row>
    <row r="12" spans="1:8" ht="18" x14ac:dyDescent="0.25">
      <c r="A12" s="115" t="s">
        <v>111</v>
      </c>
      <c r="B12" s="81"/>
      <c r="C12" s="111"/>
      <c r="D12" s="81"/>
    </row>
    <row r="13" spans="1:8" ht="18" x14ac:dyDescent="0.25">
      <c r="A13" s="417" t="s">
        <v>21</v>
      </c>
      <c r="B13" s="418"/>
      <c r="C13" s="105"/>
      <c r="D13" s="306" t="s">
        <v>72</v>
      </c>
    </row>
    <row r="14" spans="1:8" ht="18" x14ac:dyDescent="0.25">
      <c r="A14" s="417" t="s">
        <v>21</v>
      </c>
      <c r="B14" s="418"/>
      <c r="C14" s="105"/>
      <c r="D14" s="81"/>
    </row>
    <row r="15" spans="1:8" ht="18" x14ac:dyDescent="0.25">
      <c r="A15" s="417" t="s">
        <v>21</v>
      </c>
      <c r="B15" s="418"/>
      <c r="C15" s="105"/>
      <c r="D15" s="81"/>
    </row>
    <row r="16" spans="1:8" ht="18" x14ac:dyDescent="0.25">
      <c r="A16" s="417" t="s">
        <v>21</v>
      </c>
      <c r="B16" s="418"/>
      <c r="C16" s="105"/>
      <c r="D16" s="81"/>
    </row>
    <row r="17" spans="1:8" ht="18" x14ac:dyDescent="0.25">
      <c r="A17" s="417" t="s">
        <v>21</v>
      </c>
      <c r="B17" s="418"/>
      <c r="C17" s="105"/>
      <c r="D17" s="81"/>
    </row>
    <row r="18" spans="1:8" ht="18" x14ac:dyDescent="0.25">
      <c r="A18" s="104"/>
      <c r="B18" s="81"/>
      <c r="C18" s="111"/>
      <c r="D18" s="81"/>
    </row>
    <row r="19" spans="1:8" x14ac:dyDescent="0.2">
      <c r="A19" s="267" t="s">
        <v>208</v>
      </c>
    </row>
    <row r="20" spans="1:8" ht="66" customHeight="1" x14ac:dyDescent="0.2">
      <c r="A20" s="420"/>
      <c r="B20" s="423"/>
      <c r="C20" s="423"/>
      <c r="D20" s="423"/>
      <c r="E20" s="423"/>
      <c r="F20" s="423"/>
      <c r="G20" s="423"/>
      <c r="H20" s="424"/>
    </row>
    <row r="22" spans="1:8" ht="15" x14ac:dyDescent="0.25">
      <c r="A22" s="425" t="s">
        <v>246</v>
      </c>
      <c r="B22" s="426"/>
      <c r="C22" s="107">
        <f>C7+C11</f>
        <v>0</v>
      </c>
      <c r="D22" s="81"/>
    </row>
    <row r="23" spans="1:8" ht="15" x14ac:dyDescent="0.25">
      <c r="A23" s="427" t="s">
        <v>102</v>
      </c>
      <c r="B23" s="428"/>
      <c r="C23" s="108">
        <v>0</v>
      </c>
    </row>
    <row r="24" spans="1:8" ht="20.25" x14ac:dyDescent="0.3">
      <c r="A24" s="415" t="s">
        <v>103</v>
      </c>
      <c r="B24" s="416"/>
      <c r="C24" s="323">
        <f>C22-C23</f>
        <v>0</v>
      </c>
    </row>
    <row r="25" spans="1:8" ht="15.75" x14ac:dyDescent="0.25">
      <c r="A25" s="2"/>
      <c r="B25" s="2"/>
      <c r="C25" s="109"/>
      <c r="D25" s="81"/>
    </row>
    <row r="26" spans="1:8" ht="14.25" x14ac:dyDescent="0.2">
      <c r="A26" s="81"/>
      <c r="C26" s="110"/>
    </row>
    <row r="27" spans="1:8" ht="19.5" customHeight="1" x14ac:dyDescent="0.2">
      <c r="B27" s="82" t="s">
        <v>112</v>
      </c>
      <c r="C27" s="141">
        <f ca="1">'Popis SÚ a nákl.účtů'!B145</f>
        <v>45933</v>
      </c>
      <c r="D27" s="82" t="s">
        <v>84</v>
      </c>
      <c r="E27" s="81" t="s">
        <v>113</v>
      </c>
    </row>
    <row r="28" spans="1:8" ht="19.5" customHeight="1" x14ac:dyDescent="0.2">
      <c r="B28" s="82" t="s">
        <v>89</v>
      </c>
      <c r="C28" s="142">
        <f>'Popis SÚ a nákl.účtů'!B146</f>
        <v>0</v>
      </c>
    </row>
    <row r="29" spans="1:8" ht="19.5" customHeight="1" x14ac:dyDescent="0.2">
      <c r="B29" s="82" t="s">
        <v>91</v>
      </c>
      <c r="C29" s="142">
        <f>'Popis SÚ a nákl.účtů'!B147</f>
        <v>0</v>
      </c>
    </row>
    <row r="30" spans="1:8" ht="19.5" customHeight="1" x14ac:dyDescent="0.2">
      <c r="B30" s="82" t="s">
        <v>92</v>
      </c>
      <c r="C30" s="142">
        <f>'Popis SÚ a nákl.účtů'!B148</f>
        <v>0</v>
      </c>
      <c r="D30" s="82" t="s">
        <v>84</v>
      </c>
      <c r="E30" s="81" t="s">
        <v>113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23FE-5A3D-4921-8089-DDA56620852E}">
  <dimension ref="A1:H62"/>
  <sheetViews>
    <sheetView tabSelected="1" topLeftCell="A30" zoomScaleNormal="100" workbookViewId="0">
      <selection activeCell="J48" sqref="J48"/>
    </sheetView>
  </sheetViews>
  <sheetFormatPr defaultRowHeight="12.75" x14ac:dyDescent="0.2"/>
  <cols>
    <col min="1" max="1" width="13" customWidth="1"/>
    <col min="2" max="2" width="15.7109375" customWidth="1"/>
    <col min="3" max="3" width="20.7109375" customWidth="1"/>
    <col min="4" max="4" width="20.140625" customWidth="1"/>
    <col min="5" max="5" width="20.7109375" customWidth="1"/>
  </cols>
  <sheetData>
    <row r="1" spans="1:8" ht="26.25" x14ac:dyDescent="0.4">
      <c r="A1" s="439" t="s">
        <v>211</v>
      </c>
      <c r="B1" s="440"/>
      <c r="C1" s="440"/>
      <c r="D1" s="440"/>
      <c r="E1" s="440"/>
      <c r="F1" s="440"/>
      <c r="G1" s="98"/>
      <c r="H1" s="98"/>
    </row>
    <row r="2" spans="1:8" ht="26.25" x14ac:dyDescent="0.4">
      <c r="B2" s="14"/>
      <c r="C2" s="14"/>
      <c r="D2" s="99"/>
      <c r="E2" s="97" t="str">
        <f>'Popis SÚ a nákl.účtů'!D2</f>
        <v>číslo org.: 14XX</v>
      </c>
      <c r="H2" s="100"/>
    </row>
    <row r="3" spans="1:8" ht="60" x14ac:dyDescent="0.2">
      <c r="A3" s="291" t="s">
        <v>96</v>
      </c>
      <c r="B3" s="419">
        <f>'Popis SÚ a nákl.účtů'!C3</f>
        <v>0</v>
      </c>
      <c r="C3" s="441"/>
      <c r="D3" s="441"/>
      <c r="E3" s="441"/>
      <c r="F3" s="441"/>
      <c r="G3" s="289"/>
      <c r="H3" s="289"/>
    </row>
    <row r="4" spans="1:8" ht="27" customHeight="1" x14ac:dyDescent="0.2">
      <c r="A4" s="1"/>
      <c r="B4" s="289"/>
      <c r="C4" s="289"/>
      <c r="D4" s="289"/>
      <c r="E4" s="289"/>
      <c r="F4" s="289"/>
      <c r="G4" s="289"/>
      <c r="H4" s="289"/>
    </row>
    <row r="6" spans="1:8" ht="18" x14ac:dyDescent="0.25">
      <c r="A6" s="324" t="s">
        <v>228</v>
      </c>
      <c r="B6" s="325"/>
    </row>
    <row r="7" spans="1:8" ht="30" customHeight="1" x14ac:dyDescent="0.25">
      <c r="B7" s="429" t="s">
        <v>230</v>
      </c>
      <c r="C7" s="360"/>
      <c r="D7" s="296">
        <v>0</v>
      </c>
      <c r="E7" s="267"/>
    </row>
    <row r="8" spans="1:8" ht="30" customHeight="1" x14ac:dyDescent="0.25">
      <c r="B8" s="429" t="s">
        <v>209</v>
      </c>
      <c r="C8" s="360"/>
      <c r="D8" s="296">
        <f>SUM(E13:E24)</f>
        <v>0</v>
      </c>
    </row>
    <row r="9" spans="1:8" ht="30" customHeight="1" x14ac:dyDescent="0.25">
      <c r="B9" s="429" t="s">
        <v>210</v>
      </c>
      <c r="C9" s="360"/>
      <c r="D9" s="296">
        <f>D7-D8</f>
        <v>0</v>
      </c>
    </row>
    <row r="10" spans="1:8" ht="13.5" thickBot="1" x14ac:dyDescent="0.25">
      <c r="B10" s="267"/>
    </row>
    <row r="11" spans="1:8" ht="25.5" customHeight="1" x14ac:dyDescent="0.2">
      <c r="B11" s="430" t="s">
        <v>224</v>
      </c>
      <c r="C11" s="431"/>
      <c r="D11" s="432" t="s">
        <v>253</v>
      </c>
      <c r="E11" s="433"/>
    </row>
    <row r="12" spans="1:8" ht="13.5" thickBot="1" x14ac:dyDescent="0.25">
      <c r="B12" s="345" t="s">
        <v>225</v>
      </c>
      <c r="C12" s="292" t="s">
        <v>226</v>
      </c>
      <c r="D12" s="346" t="s">
        <v>225</v>
      </c>
      <c r="E12" s="292" t="s">
        <v>226</v>
      </c>
    </row>
    <row r="13" spans="1:8" ht="20.100000000000001" customHeight="1" x14ac:dyDescent="0.2">
      <c r="A13" s="293" t="s">
        <v>212</v>
      </c>
      <c r="B13" s="297"/>
      <c r="C13" s="48"/>
      <c r="D13" s="301"/>
      <c r="E13" s="48"/>
    </row>
    <row r="14" spans="1:8" ht="20.100000000000001" customHeight="1" x14ac:dyDescent="0.2">
      <c r="A14" s="294" t="s">
        <v>213</v>
      </c>
      <c r="B14" s="298"/>
      <c r="C14" s="25"/>
      <c r="D14" s="302"/>
      <c r="E14" s="25"/>
    </row>
    <row r="15" spans="1:8" ht="20.100000000000001" customHeight="1" x14ac:dyDescent="0.2">
      <c r="A15" s="294" t="s">
        <v>214</v>
      </c>
      <c r="B15" s="298"/>
      <c r="C15" s="25"/>
      <c r="D15" s="302"/>
      <c r="E15" s="25"/>
    </row>
    <row r="16" spans="1:8" ht="20.100000000000001" customHeight="1" x14ac:dyDescent="0.2">
      <c r="A16" s="294" t="s">
        <v>215</v>
      </c>
      <c r="B16" s="298"/>
      <c r="C16" s="25"/>
      <c r="D16" s="302"/>
      <c r="E16" s="25"/>
    </row>
    <row r="17" spans="1:5" ht="20.100000000000001" customHeight="1" x14ac:dyDescent="0.2">
      <c r="A17" s="294" t="s">
        <v>216</v>
      </c>
      <c r="B17" s="298"/>
      <c r="C17" s="25"/>
      <c r="D17" s="302"/>
      <c r="E17" s="25"/>
    </row>
    <row r="18" spans="1:5" ht="20.100000000000001" customHeight="1" x14ac:dyDescent="0.2">
      <c r="A18" s="294" t="s">
        <v>217</v>
      </c>
      <c r="B18" s="298"/>
      <c r="C18" s="25"/>
      <c r="D18" s="302"/>
      <c r="E18" s="25"/>
    </row>
    <row r="19" spans="1:5" ht="20.100000000000001" customHeight="1" x14ac:dyDescent="0.2">
      <c r="A19" s="294" t="s">
        <v>218</v>
      </c>
      <c r="B19" s="298"/>
      <c r="C19" s="25"/>
      <c r="D19" s="302"/>
      <c r="E19" s="25"/>
    </row>
    <row r="20" spans="1:5" ht="20.100000000000001" customHeight="1" x14ac:dyDescent="0.2">
      <c r="A20" s="294" t="s">
        <v>219</v>
      </c>
      <c r="B20" s="298"/>
      <c r="C20" s="25"/>
      <c r="D20" s="302"/>
      <c r="E20" s="25"/>
    </row>
    <row r="21" spans="1:5" ht="20.100000000000001" customHeight="1" x14ac:dyDescent="0.2">
      <c r="A21" s="294" t="s">
        <v>220</v>
      </c>
      <c r="B21" s="298"/>
      <c r="C21" s="25"/>
      <c r="D21" s="302"/>
      <c r="E21" s="25"/>
    </row>
    <row r="22" spans="1:5" ht="20.100000000000001" customHeight="1" x14ac:dyDescent="0.2">
      <c r="A22" s="294" t="s">
        <v>221</v>
      </c>
      <c r="B22" s="298"/>
      <c r="C22" s="25"/>
      <c r="D22" s="302"/>
      <c r="E22" s="25"/>
    </row>
    <row r="23" spans="1:5" ht="20.100000000000001" customHeight="1" x14ac:dyDescent="0.2">
      <c r="A23" s="294" t="s">
        <v>222</v>
      </c>
      <c r="B23" s="298"/>
      <c r="C23" s="25"/>
      <c r="D23" s="302"/>
      <c r="E23" s="25"/>
    </row>
    <row r="24" spans="1:5" ht="20.25" customHeight="1" thickBot="1" x14ac:dyDescent="0.25">
      <c r="A24" s="295" t="s">
        <v>223</v>
      </c>
      <c r="B24" s="299"/>
      <c r="C24" s="68"/>
      <c r="D24" s="303"/>
      <c r="E24" s="68"/>
    </row>
    <row r="25" spans="1:5" ht="21" customHeight="1" x14ac:dyDescent="0.2">
      <c r="B25" s="343">
        <f>SUM(B13:B24)</f>
        <v>0</v>
      </c>
      <c r="C25" s="3">
        <f>SUM(C13:C24)</f>
        <v>0</v>
      </c>
      <c r="D25" s="344">
        <f>SUM(D13:D24)</f>
        <v>0</v>
      </c>
      <c r="E25" s="3">
        <f>SUM(E13:E24)</f>
        <v>0</v>
      </c>
    </row>
    <row r="26" spans="1:5" ht="30" customHeight="1" x14ac:dyDescent="0.2">
      <c r="A26" s="434" t="s">
        <v>247</v>
      </c>
      <c r="B26" s="435"/>
      <c r="C26" s="435"/>
      <c r="D26" s="435"/>
      <c r="E26" s="435"/>
    </row>
    <row r="27" spans="1:5" ht="39" customHeight="1" x14ac:dyDescent="0.2">
      <c r="A27" s="434" t="s">
        <v>227</v>
      </c>
      <c r="B27" s="435"/>
      <c r="C27" s="435"/>
      <c r="D27" s="435"/>
      <c r="E27" s="435"/>
    </row>
    <row r="29" spans="1:5" ht="13.5" thickBot="1" x14ac:dyDescent="0.25">
      <c r="A29" s="2" t="s">
        <v>229</v>
      </c>
    </row>
    <row r="30" spans="1:5" ht="50.25" customHeight="1" thickBot="1" x14ac:dyDescent="0.25">
      <c r="A30" s="436"/>
      <c r="B30" s="437"/>
      <c r="C30" s="437"/>
      <c r="D30" s="437"/>
      <c r="E30" s="438"/>
    </row>
    <row r="33" spans="1:5" ht="18" x14ac:dyDescent="0.25">
      <c r="A33" s="324" t="s">
        <v>231</v>
      </c>
    </row>
    <row r="34" spans="1:5" ht="30" customHeight="1" x14ac:dyDescent="0.25">
      <c r="B34" s="429" t="s">
        <v>230</v>
      </c>
      <c r="C34" s="360"/>
      <c r="D34" s="296">
        <v>0</v>
      </c>
    </row>
    <row r="35" spans="1:5" ht="30" customHeight="1" x14ac:dyDescent="0.25">
      <c r="B35" s="429" t="s">
        <v>209</v>
      </c>
      <c r="C35" s="360"/>
      <c r="D35" s="296">
        <f>SUM(E40:E51)</f>
        <v>0</v>
      </c>
    </row>
    <row r="36" spans="1:5" ht="30" customHeight="1" x14ac:dyDescent="0.25">
      <c r="B36" s="429" t="s">
        <v>210</v>
      </c>
      <c r="C36" s="360"/>
      <c r="D36" s="296">
        <f>D34-D35</f>
        <v>0</v>
      </c>
    </row>
    <row r="37" spans="1:5" ht="13.5" thickBot="1" x14ac:dyDescent="0.25">
      <c r="B37" s="267"/>
    </row>
    <row r="38" spans="1:5" ht="27.75" customHeight="1" x14ac:dyDescent="0.2">
      <c r="B38" s="430" t="s">
        <v>224</v>
      </c>
      <c r="C38" s="431"/>
      <c r="D38" s="432" t="s">
        <v>253</v>
      </c>
      <c r="E38" s="433"/>
    </row>
    <row r="39" spans="1:5" ht="14.25" customHeight="1" thickBot="1" x14ac:dyDescent="0.25">
      <c r="B39" s="345" t="s">
        <v>232</v>
      </c>
      <c r="C39" s="292" t="s">
        <v>226</v>
      </c>
      <c r="D39" s="346" t="s">
        <v>233</v>
      </c>
      <c r="E39" s="292" t="s">
        <v>226</v>
      </c>
    </row>
    <row r="40" spans="1:5" ht="20.100000000000001" customHeight="1" x14ac:dyDescent="0.2">
      <c r="A40" s="293" t="s">
        <v>212</v>
      </c>
      <c r="B40" s="297"/>
      <c r="C40" s="48"/>
      <c r="D40" s="301"/>
      <c r="E40" s="48"/>
    </row>
    <row r="41" spans="1:5" ht="20.100000000000001" customHeight="1" x14ac:dyDescent="0.2">
      <c r="A41" s="294" t="s">
        <v>213</v>
      </c>
      <c r="B41" s="298"/>
      <c r="C41" s="25"/>
      <c r="D41" s="302"/>
      <c r="E41" s="25"/>
    </row>
    <row r="42" spans="1:5" ht="20.100000000000001" customHeight="1" x14ac:dyDescent="0.2">
      <c r="A42" s="294" t="s">
        <v>214</v>
      </c>
      <c r="B42" s="298"/>
      <c r="C42" s="25"/>
      <c r="D42" s="302"/>
      <c r="E42" s="25"/>
    </row>
    <row r="43" spans="1:5" ht="20.100000000000001" customHeight="1" x14ac:dyDescent="0.2">
      <c r="A43" s="294" t="s">
        <v>215</v>
      </c>
      <c r="B43" s="298"/>
      <c r="C43" s="25"/>
      <c r="D43" s="302"/>
      <c r="E43" s="25"/>
    </row>
    <row r="44" spans="1:5" ht="20.100000000000001" customHeight="1" x14ac:dyDescent="0.2">
      <c r="A44" s="294" t="s">
        <v>216</v>
      </c>
      <c r="B44" s="298"/>
      <c r="C44" s="25"/>
      <c r="D44" s="302"/>
      <c r="E44" s="25"/>
    </row>
    <row r="45" spans="1:5" ht="20.100000000000001" customHeight="1" x14ac:dyDescent="0.2">
      <c r="A45" s="294" t="s">
        <v>217</v>
      </c>
      <c r="B45" s="298"/>
      <c r="C45" s="25"/>
      <c r="D45" s="302"/>
      <c r="E45" s="25"/>
    </row>
    <row r="46" spans="1:5" ht="20.100000000000001" customHeight="1" x14ac:dyDescent="0.2">
      <c r="A46" s="294" t="s">
        <v>218</v>
      </c>
      <c r="B46" s="298"/>
      <c r="C46" s="25"/>
      <c r="D46" s="302"/>
      <c r="E46" s="25"/>
    </row>
    <row r="47" spans="1:5" ht="20.100000000000001" customHeight="1" x14ac:dyDescent="0.2">
      <c r="A47" s="294" t="s">
        <v>219</v>
      </c>
      <c r="B47" s="298"/>
      <c r="C47" s="25"/>
      <c r="D47" s="302"/>
      <c r="E47" s="25"/>
    </row>
    <row r="48" spans="1:5" ht="20.100000000000001" customHeight="1" x14ac:dyDescent="0.2">
      <c r="A48" s="294" t="s">
        <v>220</v>
      </c>
      <c r="B48" s="298"/>
      <c r="C48" s="25"/>
      <c r="D48" s="302"/>
      <c r="E48" s="25"/>
    </row>
    <row r="49" spans="1:6" ht="20.100000000000001" customHeight="1" x14ac:dyDescent="0.2">
      <c r="A49" s="294" t="s">
        <v>221</v>
      </c>
      <c r="B49" s="298"/>
      <c r="C49" s="25"/>
      <c r="D49" s="302"/>
      <c r="E49" s="25"/>
    </row>
    <row r="50" spans="1:6" ht="20.100000000000001" customHeight="1" x14ac:dyDescent="0.2">
      <c r="A50" s="294" t="s">
        <v>222</v>
      </c>
      <c r="B50" s="298"/>
      <c r="C50" s="25"/>
      <c r="D50" s="302"/>
      <c r="E50" s="25"/>
    </row>
    <row r="51" spans="1:6" ht="20.100000000000001" customHeight="1" thickBot="1" x14ac:dyDescent="0.25">
      <c r="A51" s="295" t="s">
        <v>223</v>
      </c>
      <c r="B51" s="299"/>
      <c r="C51" s="68"/>
      <c r="D51" s="303"/>
      <c r="E51" s="68"/>
    </row>
    <row r="52" spans="1:6" ht="21" customHeight="1" x14ac:dyDescent="0.2">
      <c r="B52" s="343">
        <f>SUM(B40:B51)</f>
        <v>0</v>
      </c>
      <c r="C52" s="3">
        <f>SUM(C40:C51)</f>
        <v>0</v>
      </c>
      <c r="D52" s="343">
        <f>SUM(D40:D51)</f>
        <v>0</v>
      </c>
      <c r="E52" s="3">
        <f>SUM(E40:E51)</f>
        <v>0</v>
      </c>
    </row>
    <row r="53" spans="1:6" ht="27" customHeight="1" x14ac:dyDescent="0.2">
      <c r="A53" s="434" t="s">
        <v>248</v>
      </c>
      <c r="B53" s="435"/>
      <c r="C53" s="435"/>
      <c r="D53" s="435"/>
      <c r="E53" s="435"/>
    </row>
    <row r="54" spans="1:6" ht="43.5" customHeight="1" x14ac:dyDescent="0.2">
      <c r="A54" s="434" t="s">
        <v>227</v>
      </c>
      <c r="B54" s="435"/>
      <c r="C54" s="435"/>
      <c r="D54" s="435"/>
      <c r="E54" s="435"/>
    </row>
    <row r="56" spans="1:6" ht="13.5" thickBot="1" x14ac:dyDescent="0.25">
      <c r="A56" s="2" t="s">
        <v>229</v>
      </c>
    </row>
    <row r="57" spans="1:6" ht="52.5" customHeight="1" thickBot="1" x14ac:dyDescent="0.25">
      <c r="A57" s="436"/>
      <c r="B57" s="437"/>
      <c r="C57" s="437"/>
      <c r="D57" s="437"/>
      <c r="E57" s="438"/>
    </row>
    <row r="59" spans="1:6" ht="19.5" customHeight="1" x14ac:dyDescent="0.2">
      <c r="B59" s="82" t="s">
        <v>112</v>
      </c>
      <c r="C59" s="444">
        <f ca="1">'Popis SÚ a nákl.účtů'!B145</f>
        <v>45933</v>
      </c>
      <c r="D59" s="443"/>
      <c r="E59" s="300" t="s">
        <v>234</v>
      </c>
      <c r="F59" s="81"/>
    </row>
    <row r="60" spans="1:6" ht="19.5" customHeight="1" x14ac:dyDescent="0.2">
      <c r="B60" s="82" t="s">
        <v>89</v>
      </c>
      <c r="C60" s="442">
        <f>'Popis SÚ a nákl.účtů'!B146</f>
        <v>0</v>
      </c>
      <c r="D60" s="443"/>
      <c r="E60" s="57"/>
    </row>
    <row r="61" spans="1:6" ht="19.5" customHeight="1" x14ac:dyDescent="0.2">
      <c r="B61" s="82" t="s">
        <v>91</v>
      </c>
      <c r="C61" s="442">
        <f>'Popis SÚ a nákl.účtů'!B147</f>
        <v>0</v>
      </c>
      <c r="D61" s="443"/>
      <c r="E61" s="57"/>
    </row>
    <row r="62" spans="1:6" ht="19.5" customHeight="1" x14ac:dyDescent="0.2">
      <c r="B62" s="82" t="s">
        <v>92</v>
      </c>
      <c r="C62" s="442">
        <f>'Popis SÚ a nákl.účtů'!B148</f>
        <v>0</v>
      </c>
      <c r="D62" s="443"/>
      <c r="E62" s="300" t="s">
        <v>234</v>
      </c>
      <c r="F62" s="81"/>
    </row>
  </sheetData>
  <mergeCells count="22">
    <mergeCell ref="C62:D62"/>
    <mergeCell ref="A53:E53"/>
    <mergeCell ref="A57:E57"/>
    <mergeCell ref="C59:D59"/>
    <mergeCell ref="C60:D60"/>
    <mergeCell ref="C61:D61"/>
    <mergeCell ref="A54:E54"/>
    <mergeCell ref="A26:E26"/>
    <mergeCell ref="A27:E27"/>
    <mergeCell ref="A30:E30"/>
    <mergeCell ref="A1:F1"/>
    <mergeCell ref="B3:F3"/>
    <mergeCell ref="B11:C11"/>
    <mergeCell ref="D11:E11"/>
    <mergeCell ref="B7:C7"/>
    <mergeCell ref="B8:C8"/>
    <mergeCell ref="B9:C9"/>
    <mergeCell ref="B35:C35"/>
    <mergeCell ref="B36:C36"/>
    <mergeCell ref="B38:C38"/>
    <mergeCell ref="D38:E38"/>
    <mergeCell ref="B34:C34"/>
  </mergeCells>
  <phoneticPr fontId="2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99" orientation="portrait" r:id="rId1"/>
  <rowBreaks count="1" manualBreakCount="1">
    <brk id="3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Popis SÚ a nákl.účtů</vt:lpstr>
      <vt:lpstr>Transfery</vt:lpstr>
      <vt:lpstr>Transferové odpisy</vt:lpstr>
      <vt:lpstr>Rozdělení HV</vt:lpstr>
      <vt:lpstr>Energie</vt:lpstr>
      <vt:lpstr>'Transferové odpisy'!Názvy_tisku</vt:lpstr>
      <vt:lpstr>Transfery!Názvy_tisku</vt:lpstr>
      <vt:lpstr>'Popis SÚ a nákl.účtů'!Oblast_tisku</vt:lpstr>
      <vt:lpstr>Transfery!Oblast_tisku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2025-04-07T11:06:18Z</cp:lastPrinted>
  <dcterms:created xsi:type="dcterms:W3CDTF">2011-11-14T09:06:15Z</dcterms:created>
  <dcterms:modified xsi:type="dcterms:W3CDTF">2025-10-03T07:13:31Z</dcterms:modified>
</cp:coreProperties>
</file>