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5\01_obec_ROZPOČET_2025\"/>
    </mc:Choice>
  </mc:AlternateContent>
  <xr:revisionPtr revIDLastSave="0" documentId="13_ncr:1_{47DF51DD-C537-496D-A042-2BD864FB80A6}" xr6:coauthVersionLast="47" xr6:coauthVersionMax="47" xr10:uidLastSave="{00000000-0000-0000-0000-000000000000}"/>
  <bookViews>
    <workbookView xWindow="-120" yWindow="-120" windowWidth="29040" windowHeight="15840" tabRatio="857" xr2:uid="{00000000-000D-0000-FFFF-FFFF00000000}"/>
  </bookViews>
  <sheets>
    <sheet name="OBEC" sheetId="40" r:id="rId1"/>
  </sheets>
  <definedNames>
    <definedName name="_xlnm._FilterDatabase" localSheetId="0" hidden="1">OBEC!$K$1:$K$972</definedName>
    <definedName name="_xlnm.Print_Area" localSheetId="0">OBEC!$A$1:$L$969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44" i="40" l="1"/>
  <c r="J844" i="40"/>
  <c r="I844" i="40"/>
  <c r="J860" i="40"/>
  <c r="K860" i="40"/>
  <c r="I860" i="40"/>
  <c r="J962" i="40"/>
  <c r="I962" i="40"/>
  <c r="J958" i="40"/>
  <c r="I958" i="40"/>
  <c r="J955" i="40"/>
  <c r="I955" i="40"/>
  <c r="J952" i="40"/>
  <c r="I952" i="40"/>
  <c r="J949" i="40"/>
  <c r="I949" i="40"/>
  <c r="J946" i="40"/>
  <c r="I946" i="40"/>
  <c r="J944" i="40"/>
  <c r="I944" i="40"/>
  <c r="J941" i="40"/>
  <c r="I941" i="40"/>
  <c r="J939" i="40"/>
  <c r="I939" i="40"/>
  <c r="J937" i="40"/>
  <c r="I937" i="40"/>
  <c r="J935" i="40"/>
  <c r="I935" i="40"/>
  <c r="J932" i="40"/>
  <c r="I932" i="40"/>
  <c r="J930" i="40"/>
  <c r="I930" i="40"/>
  <c r="J928" i="40"/>
  <c r="I928" i="40"/>
  <c r="J925" i="40"/>
  <c r="I925" i="40"/>
  <c r="J923" i="40"/>
  <c r="I923" i="40"/>
  <c r="J920" i="40"/>
  <c r="I920" i="40"/>
  <c r="J918" i="40"/>
  <c r="I918" i="40"/>
  <c r="J914" i="40"/>
  <c r="I914" i="40"/>
  <c r="J911" i="40"/>
  <c r="I911" i="40"/>
  <c r="J909" i="40"/>
  <c r="I909" i="40"/>
  <c r="J906" i="40"/>
  <c r="I906" i="40"/>
  <c r="J904" i="40"/>
  <c r="I904" i="40"/>
  <c r="J901" i="40"/>
  <c r="I901" i="40"/>
  <c r="J897" i="40"/>
  <c r="I897" i="40"/>
  <c r="J895" i="40"/>
  <c r="I895" i="40"/>
  <c r="J893" i="40"/>
  <c r="I893" i="40"/>
  <c r="J891" i="40"/>
  <c r="I891" i="40"/>
  <c r="J887" i="40"/>
  <c r="I887" i="40"/>
  <c r="J884" i="40"/>
  <c r="I884" i="40"/>
  <c r="J882" i="40"/>
  <c r="I882" i="40"/>
  <c r="J880" i="40"/>
  <c r="I880" i="40"/>
  <c r="J878" i="40"/>
  <c r="I878" i="40"/>
  <c r="J876" i="40"/>
  <c r="I876" i="40"/>
  <c r="J874" i="40"/>
  <c r="I874" i="40"/>
  <c r="J872" i="40"/>
  <c r="I872" i="40"/>
  <c r="J870" i="40"/>
  <c r="I870" i="40"/>
  <c r="J865" i="40"/>
  <c r="I865" i="40"/>
  <c r="J862" i="40"/>
  <c r="I862" i="40"/>
  <c r="J857" i="40"/>
  <c r="I857" i="40"/>
  <c r="J853" i="40"/>
  <c r="I853" i="40"/>
  <c r="J851" i="40"/>
  <c r="I851" i="40"/>
  <c r="J848" i="40"/>
  <c r="I848" i="40"/>
  <c r="J846" i="40"/>
  <c r="I846" i="40"/>
  <c r="J842" i="40"/>
  <c r="I842" i="40"/>
  <c r="J840" i="40"/>
  <c r="I840" i="40"/>
  <c r="J838" i="40"/>
  <c r="I838" i="40"/>
  <c r="J835" i="40"/>
  <c r="I835" i="40"/>
  <c r="J833" i="40"/>
  <c r="I833" i="40"/>
  <c r="J831" i="40"/>
  <c r="I831" i="40"/>
  <c r="J828" i="40"/>
  <c r="I828" i="40"/>
  <c r="J825" i="40"/>
  <c r="I825" i="40"/>
  <c r="J823" i="40"/>
  <c r="I823" i="40"/>
  <c r="J821" i="40"/>
  <c r="I821" i="40"/>
  <c r="J817" i="40"/>
  <c r="I817" i="40"/>
  <c r="J812" i="40"/>
  <c r="I812" i="40"/>
  <c r="J809" i="40"/>
  <c r="I809" i="40"/>
  <c r="J805" i="40"/>
  <c r="I805" i="40"/>
  <c r="J802" i="40"/>
  <c r="I802" i="40"/>
  <c r="J799" i="40"/>
  <c r="I799" i="40"/>
  <c r="J797" i="40"/>
  <c r="I797" i="40"/>
  <c r="J792" i="40"/>
  <c r="I792" i="40"/>
  <c r="J790" i="40"/>
  <c r="I790" i="40"/>
  <c r="J787" i="40"/>
  <c r="I787" i="40"/>
  <c r="J785" i="40"/>
  <c r="I785" i="40"/>
  <c r="J782" i="40"/>
  <c r="I782" i="40"/>
  <c r="J779" i="40"/>
  <c r="I779" i="40"/>
  <c r="J776" i="40"/>
  <c r="I776" i="40"/>
  <c r="J773" i="40"/>
  <c r="I773" i="40"/>
  <c r="J770" i="40"/>
  <c r="I770" i="40"/>
  <c r="J768" i="40"/>
  <c r="I768" i="40"/>
  <c r="J766" i="40"/>
  <c r="I766" i="40"/>
  <c r="J763" i="40"/>
  <c r="I763" i="40"/>
  <c r="J761" i="40"/>
  <c r="I761" i="40"/>
  <c r="J758" i="40"/>
  <c r="I758" i="40"/>
  <c r="J756" i="40"/>
  <c r="I756" i="40"/>
  <c r="J753" i="40"/>
  <c r="I753" i="40"/>
  <c r="J750" i="40"/>
  <c r="I750" i="40"/>
  <c r="J746" i="40"/>
  <c r="I746" i="40"/>
  <c r="J743" i="40"/>
  <c r="I743" i="40"/>
  <c r="J740" i="40"/>
  <c r="I740" i="40"/>
  <c r="J738" i="40"/>
  <c r="I738" i="40"/>
  <c r="J735" i="40"/>
  <c r="I735" i="40"/>
  <c r="J732" i="40"/>
  <c r="I732" i="40"/>
  <c r="J730" i="40"/>
  <c r="I730" i="40"/>
  <c r="J727" i="40"/>
  <c r="I727" i="40"/>
  <c r="J725" i="40"/>
  <c r="I725" i="40"/>
  <c r="J723" i="40"/>
  <c r="I723" i="40"/>
  <c r="J720" i="40"/>
  <c r="I720" i="40"/>
  <c r="J717" i="40"/>
  <c r="I717" i="40"/>
  <c r="J715" i="40"/>
  <c r="I715" i="40"/>
  <c r="J713" i="40"/>
  <c r="I713" i="40"/>
  <c r="J711" i="40"/>
  <c r="I711" i="40"/>
  <c r="J709" i="40"/>
  <c r="I709" i="40"/>
  <c r="J707" i="40"/>
  <c r="I707" i="40"/>
  <c r="J704" i="40"/>
  <c r="I704" i="40"/>
  <c r="J701" i="40"/>
  <c r="I701" i="40"/>
  <c r="J698" i="40"/>
  <c r="I698" i="40"/>
  <c r="J695" i="40"/>
  <c r="I695" i="40"/>
  <c r="J692" i="40"/>
  <c r="I692" i="40"/>
  <c r="J689" i="40"/>
  <c r="I689" i="40"/>
  <c r="J684" i="40"/>
  <c r="I684" i="40"/>
  <c r="J681" i="40"/>
  <c r="I681" i="40"/>
  <c r="J677" i="40"/>
  <c r="I677" i="40"/>
  <c r="J675" i="40"/>
  <c r="I675" i="40"/>
  <c r="J673" i="40"/>
  <c r="I673" i="40"/>
  <c r="J670" i="40"/>
  <c r="I670" i="40"/>
  <c r="J667" i="40"/>
  <c r="I667" i="40"/>
  <c r="J664" i="40"/>
  <c r="I664" i="40"/>
  <c r="J658" i="40"/>
  <c r="I658" i="40"/>
  <c r="J655" i="40"/>
  <c r="I655" i="40"/>
  <c r="J652" i="40"/>
  <c r="I652" i="40"/>
  <c r="J648" i="40"/>
  <c r="I648" i="40"/>
  <c r="J644" i="40"/>
  <c r="I644" i="40"/>
  <c r="J641" i="40"/>
  <c r="I641" i="40"/>
  <c r="J639" i="40"/>
  <c r="I639" i="40"/>
  <c r="J637" i="40"/>
  <c r="I637" i="40"/>
  <c r="J635" i="40"/>
  <c r="I635" i="40"/>
  <c r="J631" i="40"/>
  <c r="I631" i="40"/>
  <c r="J629" i="40"/>
  <c r="I629" i="40"/>
  <c r="J626" i="40"/>
  <c r="I626" i="40"/>
  <c r="J624" i="40"/>
  <c r="I624" i="40"/>
  <c r="J619" i="40"/>
  <c r="I619" i="40"/>
  <c r="J616" i="40"/>
  <c r="I616" i="40"/>
  <c r="J614" i="40"/>
  <c r="I614" i="40"/>
  <c r="J611" i="40"/>
  <c r="I611" i="40"/>
  <c r="J609" i="40"/>
  <c r="I609" i="40"/>
  <c r="J602" i="40"/>
  <c r="I602" i="40"/>
  <c r="J599" i="40"/>
  <c r="I599" i="40"/>
  <c r="J597" i="40"/>
  <c r="I597" i="40"/>
  <c r="J593" i="40"/>
  <c r="I593" i="40"/>
  <c r="J590" i="40"/>
  <c r="I590" i="40"/>
  <c r="J588" i="40"/>
  <c r="I588" i="40"/>
  <c r="J585" i="40"/>
  <c r="I585" i="40"/>
  <c r="J582" i="40"/>
  <c r="I582" i="40"/>
  <c r="J579" i="40"/>
  <c r="I579" i="40"/>
  <c r="J575" i="40"/>
  <c r="I575" i="40"/>
  <c r="J573" i="40"/>
  <c r="I573" i="40"/>
  <c r="J570" i="40"/>
  <c r="I570" i="40"/>
  <c r="J567" i="40"/>
  <c r="I567" i="40"/>
  <c r="J564" i="40"/>
  <c r="I564" i="40"/>
  <c r="J562" i="40"/>
  <c r="I562" i="40"/>
  <c r="J558" i="40"/>
  <c r="I558" i="40"/>
  <c r="J556" i="40"/>
  <c r="I556" i="40"/>
  <c r="J549" i="40"/>
  <c r="I549" i="40"/>
  <c r="J546" i="40"/>
  <c r="I546" i="40"/>
  <c r="J543" i="40"/>
  <c r="I543" i="40"/>
  <c r="J539" i="40"/>
  <c r="I539" i="40"/>
  <c r="J536" i="40"/>
  <c r="I536" i="40"/>
  <c r="J532" i="40"/>
  <c r="I532" i="40"/>
  <c r="J527" i="40"/>
  <c r="I527" i="40"/>
  <c r="J524" i="40"/>
  <c r="I524" i="40"/>
  <c r="J521" i="40"/>
  <c r="I521" i="40"/>
  <c r="J519" i="40"/>
  <c r="I519" i="40"/>
  <c r="J514" i="40"/>
  <c r="I514" i="40"/>
  <c r="J511" i="40"/>
  <c r="I511" i="40"/>
  <c r="J509" i="40"/>
  <c r="I509" i="40"/>
  <c r="J507" i="40"/>
  <c r="I507" i="40"/>
  <c r="J505" i="40"/>
  <c r="I505" i="40"/>
  <c r="J501" i="40"/>
  <c r="I501" i="40"/>
  <c r="J498" i="40"/>
  <c r="I498" i="40"/>
  <c r="J495" i="40"/>
  <c r="I495" i="40"/>
  <c r="J492" i="40"/>
  <c r="I492" i="40"/>
  <c r="J490" i="40"/>
  <c r="I490" i="40"/>
  <c r="J487" i="40"/>
  <c r="I487" i="40"/>
  <c r="J485" i="40"/>
  <c r="I485" i="40"/>
  <c r="J483" i="40"/>
  <c r="I483" i="40"/>
  <c r="J481" i="40"/>
  <c r="I481" i="40"/>
  <c r="J479" i="40"/>
  <c r="I479" i="40"/>
  <c r="J477" i="40"/>
  <c r="I477" i="40"/>
  <c r="J474" i="40"/>
  <c r="I474" i="40"/>
  <c r="J471" i="40"/>
  <c r="I471" i="40"/>
  <c r="J469" i="40"/>
  <c r="I469" i="40"/>
  <c r="J467" i="40"/>
  <c r="I467" i="40"/>
  <c r="J465" i="40"/>
  <c r="I465" i="40"/>
  <c r="J462" i="40"/>
  <c r="I462" i="40"/>
  <c r="J459" i="40"/>
  <c r="I459" i="40"/>
  <c r="J456" i="40"/>
  <c r="I456" i="40"/>
  <c r="J453" i="40"/>
  <c r="I453" i="40"/>
  <c r="J451" i="40"/>
  <c r="I451" i="40"/>
  <c r="J448" i="40"/>
  <c r="I448" i="40"/>
  <c r="J446" i="40"/>
  <c r="I446" i="40"/>
  <c r="J443" i="40"/>
  <c r="I443" i="40"/>
  <c r="J441" i="40"/>
  <c r="I441" i="40"/>
  <c r="J437" i="40"/>
  <c r="I437" i="40"/>
  <c r="J434" i="40"/>
  <c r="I434" i="40"/>
  <c r="J432" i="40"/>
  <c r="I432" i="40"/>
  <c r="J428" i="40"/>
  <c r="I428" i="40"/>
  <c r="J425" i="40"/>
  <c r="I425" i="40"/>
  <c r="J423" i="40"/>
  <c r="I423" i="40"/>
  <c r="J419" i="40"/>
  <c r="I419" i="40"/>
  <c r="J417" i="40"/>
  <c r="I417" i="40"/>
  <c r="J412" i="40"/>
  <c r="I412" i="40"/>
  <c r="J408" i="40"/>
  <c r="I408" i="40"/>
  <c r="J405" i="40"/>
  <c r="I405" i="40"/>
  <c r="J403" i="40"/>
  <c r="I403" i="40"/>
  <c r="J400" i="40"/>
  <c r="I400" i="40"/>
  <c r="J398" i="40"/>
  <c r="I398" i="40"/>
  <c r="J395" i="40"/>
  <c r="I395" i="40"/>
  <c r="J393" i="40"/>
  <c r="I393" i="40"/>
  <c r="J389" i="40"/>
  <c r="I389" i="40"/>
  <c r="J385" i="40"/>
  <c r="I385" i="40"/>
  <c r="J380" i="40"/>
  <c r="I380" i="40"/>
  <c r="J377" i="40"/>
  <c r="I377" i="40"/>
  <c r="J374" i="40"/>
  <c r="I374" i="40"/>
  <c r="J371" i="40"/>
  <c r="I371" i="40"/>
  <c r="J368" i="40"/>
  <c r="I368" i="40"/>
  <c r="J365" i="40"/>
  <c r="I365" i="40"/>
  <c r="J362" i="40"/>
  <c r="I362" i="40"/>
  <c r="J359" i="40"/>
  <c r="I359" i="40"/>
  <c r="J356" i="40"/>
  <c r="I356" i="40"/>
  <c r="J353" i="40"/>
  <c r="I353" i="40"/>
  <c r="J351" i="40"/>
  <c r="I351" i="40"/>
  <c r="J349" i="40"/>
  <c r="I349" i="40"/>
  <c r="J346" i="40"/>
  <c r="I346" i="40"/>
  <c r="J344" i="40"/>
  <c r="I344" i="40"/>
  <c r="J342" i="40"/>
  <c r="I342" i="40"/>
  <c r="J340" i="40"/>
  <c r="I340" i="40"/>
  <c r="J338" i="40"/>
  <c r="I338" i="40"/>
  <c r="J336" i="40"/>
  <c r="I336" i="40"/>
  <c r="J333" i="40"/>
  <c r="I333" i="40"/>
  <c r="J330" i="40"/>
  <c r="I330" i="40"/>
  <c r="J328" i="40"/>
  <c r="I328" i="40"/>
  <c r="J326" i="40"/>
  <c r="I326" i="40"/>
  <c r="J324" i="40"/>
  <c r="I324" i="40"/>
  <c r="J322" i="40"/>
  <c r="I322" i="40"/>
  <c r="J320" i="40"/>
  <c r="I320" i="40"/>
  <c r="J318" i="40"/>
  <c r="I318" i="40"/>
  <c r="J316" i="40"/>
  <c r="I316" i="40"/>
  <c r="J313" i="40"/>
  <c r="I313" i="40"/>
  <c r="J311" i="40"/>
  <c r="I311" i="40"/>
  <c r="J309" i="40"/>
  <c r="I309" i="40"/>
  <c r="J304" i="40"/>
  <c r="I304" i="40"/>
  <c r="J302" i="40"/>
  <c r="I302" i="40"/>
  <c r="J300" i="40"/>
  <c r="I300" i="40"/>
  <c r="J298" i="40"/>
  <c r="I298" i="40"/>
  <c r="J296" i="40"/>
  <c r="I296" i="40"/>
  <c r="J294" i="40"/>
  <c r="I294" i="40"/>
  <c r="J292" i="40"/>
  <c r="I292" i="40"/>
  <c r="J289" i="40"/>
  <c r="I289" i="40"/>
  <c r="J286" i="40"/>
  <c r="I286" i="40"/>
  <c r="J281" i="40"/>
  <c r="I281" i="40"/>
  <c r="J278" i="40"/>
  <c r="I278" i="40"/>
  <c r="J274" i="40"/>
  <c r="I274" i="40"/>
  <c r="J271" i="40"/>
  <c r="I271" i="40"/>
  <c r="J268" i="40"/>
  <c r="I268" i="40"/>
  <c r="J265" i="40"/>
  <c r="I265" i="40"/>
  <c r="J255" i="40"/>
  <c r="I255" i="40"/>
  <c r="J253" i="40"/>
  <c r="I253" i="40"/>
  <c r="J250" i="40"/>
  <c r="I250" i="40"/>
  <c r="J248" i="40"/>
  <c r="I248" i="40"/>
  <c r="J246" i="40"/>
  <c r="I246" i="40"/>
  <c r="J242" i="40"/>
  <c r="I242" i="40"/>
  <c r="J238" i="40"/>
  <c r="I238" i="40"/>
  <c r="J234" i="40"/>
  <c r="I234" i="40"/>
  <c r="J230" i="40"/>
  <c r="I230" i="40"/>
  <c r="J227" i="40"/>
  <c r="I227" i="40"/>
  <c r="J223" i="40"/>
  <c r="I223" i="40"/>
  <c r="J219" i="40"/>
  <c r="I219" i="40"/>
  <c r="J217" i="40"/>
  <c r="I217" i="40"/>
  <c r="J215" i="40"/>
  <c r="I215" i="40"/>
  <c r="J212" i="40"/>
  <c r="I212" i="40"/>
  <c r="J209" i="40"/>
  <c r="I209" i="40"/>
  <c r="J207" i="40"/>
  <c r="I207" i="40"/>
  <c r="J204" i="40"/>
  <c r="I204" i="40"/>
  <c r="J202" i="40"/>
  <c r="I202" i="40"/>
  <c r="J198" i="40"/>
  <c r="I198" i="40"/>
  <c r="J195" i="40"/>
  <c r="I195" i="40"/>
  <c r="J193" i="40"/>
  <c r="I193" i="40"/>
  <c r="J190" i="40"/>
  <c r="I190" i="40"/>
  <c r="J188" i="40"/>
  <c r="I188" i="40"/>
  <c r="J186" i="40"/>
  <c r="I186" i="40"/>
  <c r="J183" i="40"/>
  <c r="I183" i="40"/>
  <c r="J181" i="40"/>
  <c r="I181" i="40"/>
  <c r="J179" i="40"/>
  <c r="I179" i="40"/>
  <c r="J176" i="40"/>
  <c r="I176" i="40"/>
  <c r="J174" i="40"/>
  <c r="I174" i="40"/>
  <c r="J171" i="40"/>
  <c r="I171" i="40"/>
  <c r="J169" i="40"/>
  <c r="I169" i="40"/>
  <c r="J166" i="40"/>
  <c r="I166" i="40"/>
  <c r="J163" i="40"/>
  <c r="I163" i="40"/>
  <c r="J158" i="40"/>
  <c r="I158" i="40"/>
  <c r="J156" i="40"/>
  <c r="I156" i="40"/>
  <c r="J153" i="40"/>
  <c r="I153" i="40"/>
  <c r="J151" i="40"/>
  <c r="I151" i="40"/>
  <c r="J147" i="40"/>
  <c r="I147" i="40"/>
  <c r="J142" i="40"/>
  <c r="I142" i="40"/>
  <c r="J140" i="40"/>
  <c r="I140" i="40"/>
  <c r="J136" i="40"/>
  <c r="I136" i="40"/>
  <c r="J133" i="40"/>
  <c r="I133" i="40"/>
  <c r="J130" i="40"/>
  <c r="I130" i="40"/>
  <c r="J126" i="40"/>
  <c r="I126" i="40"/>
  <c r="J122" i="40"/>
  <c r="I122" i="40"/>
  <c r="J119" i="40"/>
  <c r="I119" i="40"/>
  <c r="J116" i="40"/>
  <c r="I116" i="40"/>
  <c r="J112" i="40"/>
  <c r="I112" i="40"/>
  <c r="J109" i="40"/>
  <c r="I109" i="40"/>
  <c r="J106" i="40"/>
  <c r="I106" i="40"/>
  <c r="J102" i="40"/>
  <c r="I102" i="40"/>
  <c r="J96" i="40"/>
  <c r="I96" i="40"/>
  <c r="J91" i="40"/>
  <c r="I91" i="40"/>
  <c r="J88" i="40"/>
  <c r="I88" i="40"/>
  <c r="J85" i="40"/>
  <c r="I85" i="40"/>
  <c r="J83" i="40"/>
  <c r="I83" i="40"/>
  <c r="J80" i="40"/>
  <c r="I80" i="40"/>
  <c r="J77" i="40"/>
  <c r="I77" i="40"/>
  <c r="J74" i="40"/>
  <c r="I74" i="40"/>
  <c r="J71" i="40"/>
  <c r="I71" i="40"/>
  <c r="J68" i="40"/>
  <c r="I68" i="40"/>
  <c r="J66" i="40"/>
  <c r="I66" i="40"/>
  <c r="J64" i="40"/>
  <c r="I64" i="40"/>
  <c r="J62" i="40"/>
  <c r="I62" i="40"/>
  <c r="J60" i="40"/>
  <c r="I60" i="40"/>
  <c r="J58" i="40"/>
  <c r="I58" i="40"/>
  <c r="J56" i="40"/>
  <c r="I56" i="40"/>
  <c r="J53" i="40"/>
  <c r="I53" i="40"/>
  <c r="J51" i="40"/>
  <c r="I51" i="40"/>
  <c r="J48" i="40"/>
  <c r="I48" i="40"/>
  <c r="J46" i="40"/>
  <c r="I46" i="40"/>
  <c r="J44" i="40"/>
  <c r="I44" i="40"/>
  <c r="J42" i="40"/>
  <c r="I42" i="40"/>
  <c r="J40" i="40"/>
  <c r="I40" i="40"/>
  <c r="J37" i="40"/>
  <c r="I37" i="40"/>
  <c r="J35" i="40"/>
  <c r="I35" i="40"/>
  <c r="J33" i="40"/>
  <c r="I33" i="40"/>
  <c r="J31" i="40"/>
  <c r="I31" i="40"/>
  <c r="J29" i="40"/>
  <c r="I29" i="40"/>
  <c r="J27" i="40"/>
  <c r="I27" i="40"/>
  <c r="J25" i="40"/>
  <c r="I25" i="40"/>
  <c r="J22" i="40"/>
  <c r="I22" i="40"/>
  <c r="J20" i="40"/>
  <c r="I20" i="40"/>
  <c r="J18" i="40"/>
  <c r="I18" i="40"/>
  <c r="J16" i="40"/>
  <c r="I16" i="40"/>
  <c r="J14" i="40"/>
  <c r="I14" i="40"/>
  <c r="J12" i="40"/>
  <c r="I12" i="40"/>
  <c r="J10" i="40"/>
  <c r="I10" i="40"/>
  <c r="J8" i="40"/>
  <c r="I8" i="40"/>
  <c r="J6" i="40"/>
  <c r="I6" i="40"/>
  <c r="K102" i="40"/>
  <c r="J967" i="40"/>
  <c r="K967" i="40"/>
  <c r="J968" i="40"/>
  <c r="K968" i="40"/>
  <c r="J969" i="40"/>
  <c r="K969" i="40"/>
  <c r="K962" i="40"/>
  <c r="K958" i="40"/>
  <c r="K955" i="40"/>
  <c r="K952" i="40"/>
  <c r="K949" i="40"/>
  <c r="K946" i="40"/>
  <c r="K944" i="40"/>
  <c r="K941" i="40"/>
  <c r="K939" i="40"/>
  <c r="K937" i="40"/>
  <c r="K935" i="40"/>
  <c r="K932" i="40"/>
  <c r="K930" i="40"/>
  <c r="K928" i="40"/>
  <c r="K925" i="40"/>
  <c r="K923" i="40"/>
  <c r="K920" i="40"/>
  <c r="K918" i="40"/>
  <c r="K914" i="40"/>
  <c r="K911" i="40"/>
  <c r="K909" i="40"/>
  <c r="K906" i="40"/>
  <c r="K904" i="40"/>
  <c r="K901" i="40"/>
  <c r="K897" i="40"/>
  <c r="K895" i="40"/>
  <c r="K893" i="40"/>
  <c r="K891" i="40"/>
  <c r="K887" i="40"/>
  <c r="K884" i="40"/>
  <c r="K882" i="40"/>
  <c r="K880" i="40"/>
  <c r="K878" i="40"/>
  <c r="K876" i="40"/>
  <c r="K874" i="40"/>
  <c r="K872" i="40"/>
  <c r="K870" i="40"/>
  <c r="K865" i="40"/>
  <c r="K862" i="40"/>
  <c r="K857" i="40"/>
  <c r="K853" i="40"/>
  <c r="K851" i="40"/>
  <c r="K848" i="40"/>
  <c r="K846" i="40"/>
  <c r="K842" i="40"/>
  <c r="K840" i="40"/>
  <c r="K838" i="40"/>
  <c r="K835" i="40"/>
  <c r="K833" i="40"/>
  <c r="K831" i="40"/>
  <c r="K828" i="40"/>
  <c r="K825" i="40"/>
  <c r="K823" i="40"/>
  <c r="K821" i="40"/>
  <c r="K817" i="40"/>
  <c r="K812" i="40"/>
  <c r="K809" i="40"/>
  <c r="K805" i="40"/>
  <c r="K802" i="40"/>
  <c r="K799" i="40"/>
  <c r="K797" i="40"/>
  <c r="K792" i="40"/>
  <c r="K790" i="40"/>
  <c r="K787" i="40"/>
  <c r="K785" i="40"/>
  <c r="K782" i="40"/>
  <c r="K779" i="40"/>
  <c r="K776" i="40"/>
  <c r="K773" i="40"/>
  <c r="K770" i="40"/>
  <c r="K768" i="40"/>
  <c r="K766" i="40"/>
  <c r="K763" i="40"/>
  <c r="K761" i="40"/>
  <c r="K758" i="40"/>
  <c r="K756" i="40"/>
  <c r="K753" i="40"/>
  <c r="K750" i="40"/>
  <c r="K746" i="40"/>
  <c r="K743" i="40"/>
  <c r="K740" i="40"/>
  <c r="K738" i="40"/>
  <c r="K735" i="40"/>
  <c r="K732" i="40"/>
  <c r="K730" i="40"/>
  <c r="K727" i="40"/>
  <c r="K725" i="40"/>
  <c r="K723" i="40"/>
  <c r="K720" i="40"/>
  <c r="K717" i="40"/>
  <c r="K715" i="40"/>
  <c r="K713" i="40"/>
  <c r="K711" i="40"/>
  <c r="K709" i="40"/>
  <c r="K707" i="40"/>
  <c r="K704" i="40"/>
  <c r="K701" i="40"/>
  <c r="K698" i="40"/>
  <c r="K695" i="40"/>
  <c r="K692" i="40"/>
  <c r="K689" i="40"/>
  <c r="K684" i="40"/>
  <c r="K681" i="40"/>
  <c r="K677" i="40"/>
  <c r="K675" i="40"/>
  <c r="K673" i="40"/>
  <c r="K670" i="40"/>
  <c r="K667" i="40"/>
  <c r="K664" i="40"/>
  <c r="K658" i="40"/>
  <c r="K655" i="40"/>
  <c r="K652" i="40"/>
  <c r="K648" i="40"/>
  <c r="K644" i="40"/>
  <c r="K641" i="40"/>
  <c r="K639" i="40"/>
  <c r="K637" i="40"/>
  <c r="K635" i="40"/>
  <c r="K631" i="40"/>
  <c r="K629" i="40"/>
  <c r="K626" i="40"/>
  <c r="K624" i="40"/>
  <c r="K619" i="40"/>
  <c r="K616" i="40"/>
  <c r="K614" i="40"/>
  <c r="K611" i="40"/>
  <c r="K609" i="40"/>
  <c r="K602" i="40"/>
  <c r="K599" i="40"/>
  <c r="K597" i="40"/>
  <c r="K593" i="40"/>
  <c r="K590" i="40"/>
  <c r="K588" i="40"/>
  <c r="K585" i="40"/>
  <c r="K582" i="40"/>
  <c r="K579" i="40"/>
  <c r="K575" i="40"/>
  <c r="K573" i="40"/>
  <c r="K570" i="40"/>
  <c r="K567" i="40"/>
  <c r="K564" i="40"/>
  <c r="K562" i="40"/>
  <c r="K558" i="40"/>
  <c r="K556" i="40"/>
  <c r="K549" i="40"/>
  <c r="K546" i="40"/>
  <c r="K543" i="40"/>
  <c r="K539" i="40"/>
  <c r="K536" i="40"/>
  <c r="K532" i="40"/>
  <c r="K527" i="40"/>
  <c r="K524" i="40"/>
  <c r="K521" i="40"/>
  <c r="K519" i="40"/>
  <c r="K514" i="40"/>
  <c r="K511" i="40"/>
  <c r="K509" i="40"/>
  <c r="K507" i="40"/>
  <c r="K505" i="40"/>
  <c r="K501" i="40"/>
  <c r="K498" i="40"/>
  <c r="K495" i="40"/>
  <c r="K492" i="40"/>
  <c r="K490" i="40"/>
  <c r="K487" i="40"/>
  <c r="K485" i="40"/>
  <c r="K483" i="40"/>
  <c r="K481" i="40"/>
  <c r="K479" i="40"/>
  <c r="K477" i="40"/>
  <c r="K474" i="40"/>
  <c r="K471" i="40"/>
  <c r="K469" i="40"/>
  <c r="K467" i="40"/>
  <c r="K465" i="40"/>
  <c r="K462" i="40"/>
  <c r="K459" i="40"/>
  <c r="K456" i="40"/>
  <c r="K453" i="40"/>
  <c r="K451" i="40"/>
  <c r="K448" i="40"/>
  <c r="K446" i="40"/>
  <c r="K443" i="40"/>
  <c r="K441" i="40"/>
  <c r="K437" i="40"/>
  <c r="K434" i="40"/>
  <c r="K432" i="40"/>
  <c r="K428" i="40"/>
  <c r="K425" i="40"/>
  <c r="K423" i="40"/>
  <c r="K419" i="40"/>
  <c r="K417" i="40"/>
  <c r="K412" i="40"/>
  <c r="K408" i="40"/>
  <c r="K405" i="40"/>
  <c r="K403" i="40"/>
  <c r="K400" i="40"/>
  <c r="K398" i="40"/>
  <c r="K395" i="40"/>
  <c r="K393" i="40"/>
  <c r="K389" i="40"/>
  <c r="K385" i="40"/>
  <c r="K380" i="40"/>
  <c r="K377" i="40"/>
  <c r="K374" i="40"/>
  <c r="K371" i="40"/>
  <c r="K368" i="40"/>
  <c r="K365" i="40"/>
  <c r="K362" i="40"/>
  <c r="K359" i="40"/>
  <c r="K356" i="40"/>
  <c r="K353" i="40"/>
  <c r="K351" i="40"/>
  <c r="K349" i="40"/>
  <c r="K346" i="40"/>
  <c r="K344" i="40"/>
  <c r="K342" i="40"/>
  <c r="K340" i="40"/>
  <c r="K338" i="40"/>
  <c r="K336" i="40"/>
  <c r="K333" i="40"/>
  <c r="K330" i="40"/>
  <c r="K328" i="40"/>
  <c r="K326" i="40"/>
  <c r="K324" i="40"/>
  <c r="K322" i="40"/>
  <c r="K320" i="40"/>
  <c r="K318" i="40"/>
  <c r="K316" i="40"/>
  <c r="K313" i="40"/>
  <c r="K311" i="40"/>
  <c r="K309" i="40"/>
  <c r="K304" i="40"/>
  <c r="K302" i="40"/>
  <c r="K300" i="40"/>
  <c r="K298" i="40"/>
  <c r="K296" i="40"/>
  <c r="K294" i="40"/>
  <c r="K292" i="40"/>
  <c r="K289" i="40"/>
  <c r="K286" i="40"/>
  <c r="K281" i="40"/>
  <c r="K278" i="40"/>
  <c r="K274" i="40"/>
  <c r="K271" i="40"/>
  <c r="K268" i="40"/>
  <c r="K265" i="40"/>
  <c r="K255" i="40"/>
  <c r="K253" i="40"/>
  <c r="K250" i="40"/>
  <c r="K248" i="40"/>
  <c r="K246" i="40"/>
  <c r="K242" i="40"/>
  <c r="K238" i="40"/>
  <c r="K234" i="40"/>
  <c r="K230" i="40"/>
  <c r="K227" i="40"/>
  <c r="K223" i="40"/>
  <c r="K219" i="40"/>
  <c r="K217" i="40"/>
  <c r="K215" i="40"/>
  <c r="K212" i="40"/>
  <c r="K209" i="40"/>
  <c r="K207" i="40"/>
  <c r="K204" i="40"/>
  <c r="K202" i="40"/>
  <c r="K198" i="40"/>
  <c r="K195" i="40"/>
  <c r="K193" i="40"/>
  <c r="K190" i="40"/>
  <c r="K188" i="40"/>
  <c r="K186" i="40"/>
  <c r="K183" i="40"/>
  <c r="K181" i="40"/>
  <c r="K179" i="40"/>
  <c r="K176" i="40"/>
  <c r="K174" i="40"/>
  <c r="K171" i="40"/>
  <c r="K169" i="40"/>
  <c r="K166" i="40"/>
  <c r="K163" i="40"/>
  <c r="K158" i="40"/>
  <c r="K156" i="40"/>
  <c r="K153" i="40"/>
  <c r="K151" i="40"/>
  <c r="K147" i="40"/>
  <c r="K142" i="40"/>
  <c r="K140" i="40"/>
  <c r="K136" i="40"/>
  <c r="K133" i="40"/>
  <c r="K130" i="40"/>
  <c r="K126" i="40"/>
  <c r="K122" i="40"/>
  <c r="I969" i="40"/>
  <c r="I968" i="40"/>
  <c r="I967" i="40"/>
  <c r="K866" i="40" l="1"/>
  <c r="J866" i="40"/>
  <c r="J966" i="40"/>
  <c r="K966" i="40"/>
  <c r="I966" i="40"/>
  <c r="K119" i="40" l="1"/>
  <c r="K116" i="40"/>
  <c r="K112" i="40"/>
  <c r="K109" i="40"/>
  <c r="K106" i="40"/>
  <c r="K96" i="40"/>
  <c r="K91" i="40"/>
  <c r="K88" i="40"/>
  <c r="K85" i="40"/>
  <c r="K83" i="40"/>
  <c r="K80" i="40"/>
  <c r="K77" i="40"/>
  <c r="K74" i="40"/>
  <c r="K71" i="40"/>
  <c r="K68" i="40"/>
  <c r="K66" i="40"/>
  <c r="K64" i="40"/>
  <c r="K62" i="40"/>
  <c r="K60" i="40"/>
  <c r="K58" i="40"/>
  <c r="K56" i="40"/>
  <c r="K53" i="40"/>
  <c r="K51" i="40"/>
  <c r="K48" i="40"/>
  <c r="K46" i="40"/>
  <c r="K44" i="40"/>
  <c r="K42" i="40"/>
  <c r="K40" i="40"/>
  <c r="K37" i="40"/>
  <c r="K35" i="40"/>
  <c r="K33" i="40"/>
  <c r="K31" i="40"/>
  <c r="K29" i="40"/>
  <c r="K27" i="40"/>
  <c r="K25" i="40"/>
  <c r="K22" i="40"/>
  <c r="K20" i="40"/>
  <c r="K18" i="40"/>
  <c r="K16" i="40"/>
  <c r="K14" i="40"/>
  <c r="K12" i="40"/>
  <c r="K10" i="40"/>
  <c r="K8" i="40"/>
  <c r="K6" i="40"/>
  <c r="I866" i="40" l="1"/>
  <c r="I251" i="40"/>
  <c r="J463" i="40"/>
  <c r="K463" i="40"/>
  <c r="I463" i="40"/>
  <c r="I496" i="40"/>
  <c r="J496" i="40"/>
  <c r="K496" i="40"/>
  <c r="I718" i="40"/>
  <c r="K251" i="40"/>
  <c r="J251" i="40"/>
  <c r="J656" i="40"/>
  <c r="J718" i="40"/>
  <c r="I963" i="40"/>
  <c r="K656" i="40"/>
  <c r="K718" i="40"/>
  <c r="I656" i="40"/>
  <c r="J314" i="40"/>
  <c r="J793" i="40"/>
  <c r="K413" i="40"/>
  <c r="K963" i="40"/>
  <c r="I314" i="40"/>
  <c r="I793" i="40"/>
  <c r="K314" i="40"/>
  <c r="K793" i="40"/>
  <c r="I413" i="40"/>
  <c r="J413" i="40"/>
  <c r="J963" i="40"/>
  <c r="I964" i="40" l="1"/>
  <c r="J964" i="40"/>
  <c r="K964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I93" authorId="0" shapeId="0" xr:uid="{BF5BAE0E-F649-4FCF-A782-89FB07C88F4D}">
      <text>
        <r>
          <rPr>
            <sz val="9"/>
            <color indexed="81"/>
            <rFont val="Tahoma"/>
            <family val="2"/>
            <charset val="238"/>
          </rPr>
          <t>K 1. 7. 2025 ukončení rekonstrukce ŠJ ZŠ Švermova, Liberec - 263 žáků zpět na ŠJ ZŠ Švermova
Období červenec - srpen řešeno úpravou v červnu</t>
        </r>
      </text>
    </comment>
    <comment ref="I120" authorId="0" shapeId="0" xr:uid="{3596B67A-D8C7-41B1-AD89-C7635F5923E3}">
      <text>
        <r>
          <rPr>
            <sz val="9"/>
            <color indexed="81"/>
            <rFont val="Tahoma"/>
            <family val="2"/>
            <charset val="238"/>
          </rPr>
          <t>K 1. 7. 2025 ukončení rekonstrukce ŠJ ZŠ Švermova, Liberec - 263 žáků zpět ze ZŠ Kaplického (Mařanova) na ŠJ ZŠ Švermova
Období červenec - srpen řešeno úpravou v červnu
Období září - prosinec - rozpočet bude upraven na základě údajů pro šk. r. 2025/2026</t>
        </r>
      </text>
    </comment>
  </commentList>
</comments>
</file>

<file path=xl/sharedStrings.xml><?xml version="1.0" encoding="utf-8"?>
<sst xmlns="http://schemas.openxmlformats.org/spreadsheetml/2006/main" count="2526" uniqueCount="1126">
  <si>
    <t>§</t>
  </si>
  <si>
    <t>součást</t>
  </si>
  <si>
    <t>MŠ Liberec, Bezová 274/1</t>
  </si>
  <si>
    <t>MŠ Liberec, Broumovská 840/7</t>
  </si>
  <si>
    <t>MŠ Liberec, Březinova 389/8</t>
  </si>
  <si>
    <t>MŠ Liberec, Burianova 972/2</t>
  </si>
  <si>
    <t>MŠ Liberec, Dělnická 831/7</t>
  </si>
  <si>
    <t>MŠ Liberec, Dětská 461</t>
  </si>
  <si>
    <t>MŠ Liberec, Jabloňová 446/29</t>
  </si>
  <si>
    <t>MŠ Liberec, Jeřmanická 487/27</t>
  </si>
  <si>
    <t>MŠ Liberec, Jugoslávská 128/1</t>
  </si>
  <si>
    <t>MŠ Liberec, Kaplického 386</t>
  </si>
  <si>
    <t>MŠ Liberec, Klášterní 149/16</t>
  </si>
  <si>
    <t>MŠ Liberec, Klášterní 466/4</t>
  </si>
  <si>
    <t>MŠ Liberec, Matoušova 468/12</t>
  </si>
  <si>
    <t>MŠ Liberec, Na Pískovně 761/3</t>
  </si>
  <si>
    <t>MŠ Liberec, Nezvalova 661/20</t>
  </si>
  <si>
    <t>MŠ Liberec, Oldřichova 836/5</t>
  </si>
  <si>
    <t>MŠ Liberec, Purkyňova 458/19</t>
  </si>
  <si>
    <t>MŠ Liberec, Skloněná 1414</t>
  </si>
  <si>
    <t>MŠ Liberec, Strakonická 211/12</t>
  </si>
  <si>
    <t>MŠ Liberec, Stromovka 285/1</t>
  </si>
  <si>
    <t>MŠ Liberec, Školní vršek 503/3</t>
  </si>
  <si>
    <t>MŠ Liberec, Tanvaldská 282</t>
  </si>
  <si>
    <t>MŠ Liberec, Truhlářská 340/7</t>
  </si>
  <si>
    <t>MŠ Liberec, U Školky 67</t>
  </si>
  <si>
    <t>MŠ Liberec, Východní 270</t>
  </si>
  <si>
    <t>MŠ Liberec, Vzdušná 509/20</t>
  </si>
  <si>
    <t>MŠ Liberec, Žitavská 122/68</t>
  </si>
  <si>
    <t>MŠ Liberec, Žitná 832/19</t>
  </si>
  <si>
    <t>MŠ Český Dub, Kostelní 4/IV</t>
  </si>
  <si>
    <t>MŠ Hodkovice n. M., Podlesí 560</t>
  </si>
  <si>
    <t>MŠ Hrádek n. N., Liberecká 607</t>
  </si>
  <si>
    <t>MŠ Hrádek n. N., Oldřichovská 462</t>
  </si>
  <si>
    <t>MŠ Chrastava, Revoluční 488</t>
  </si>
  <si>
    <t xml:space="preserve">MŠ Chrastava, Luční 661 </t>
  </si>
  <si>
    <t>MŠ Bílá 76</t>
  </si>
  <si>
    <t xml:space="preserve">MŠ Bílý Kostel n. N. 11 </t>
  </si>
  <si>
    <t>ZŠ a MŠ Dlouhý Most 102</t>
  </si>
  <si>
    <t>MŠ Křižany 342</t>
  </si>
  <si>
    <t>ZŠ a MŠ Nová Ves 180</t>
  </si>
  <si>
    <t xml:space="preserve">MŠ Světlá p. J., Dolení Paseky 53 </t>
  </si>
  <si>
    <t>ZŠ Hejnice, Lázeňská 406</t>
  </si>
  <si>
    <t xml:space="preserve">MŠ Hejnice, Nádražní 65 </t>
  </si>
  <si>
    <t>MŠ Nové Město p. S., Mánesova 952</t>
  </si>
  <si>
    <t xml:space="preserve">MŠ Bulovka 10 </t>
  </si>
  <si>
    <t xml:space="preserve">MŠ Dolní Řasnice 334 </t>
  </si>
  <si>
    <t xml:space="preserve">MŠ Kunratice 160 </t>
  </si>
  <si>
    <t>MŠ Lázně Libverda 177</t>
  </si>
  <si>
    <t>MŠ Jablonec n. N., 28.října 16/1858</t>
  </si>
  <si>
    <t>MŠ Jablonec n. N., Husova 3/1444</t>
  </si>
  <si>
    <t xml:space="preserve">MŠ Jablonec n. N., Střelecká 14/1067 </t>
  </si>
  <si>
    <t>MŠ Jablonec n. N., Čs. armády 37</t>
  </si>
  <si>
    <t xml:space="preserve">MŠ Jablonec n. N., Zámecká 10/223 </t>
  </si>
  <si>
    <t>MŠ Jablonec n. N., Jugoslávská 13/1885</t>
  </si>
  <si>
    <t>MŠ Jablonec n. N., Švédská 14/3494</t>
  </si>
  <si>
    <t>MŠ Jablonec n. N., Mechová 10/3645</t>
  </si>
  <si>
    <t xml:space="preserve">MŠ Jablonec n. N., Arbesova 50/3779 </t>
  </si>
  <si>
    <t>MŠ Jablonec n. N., Tichá 19/3892</t>
  </si>
  <si>
    <t>ZŠ Rychnov u Jabl. n. N., Školní 488</t>
  </si>
  <si>
    <t>MŠ Rychnov u Jabl. n. N., Hřbitovní 671</t>
  </si>
  <si>
    <t>MŠ Janov n. N., Hraničná 245</t>
  </si>
  <si>
    <t>ZŠ Josefův Důl 208</t>
  </si>
  <si>
    <t xml:space="preserve">MŠ Josefův Důl 283 </t>
  </si>
  <si>
    <t>MŠ Maršovice 81</t>
  </si>
  <si>
    <t>ZŠ a MŠ Nová Ves n. N. 264</t>
  </si>
  <si>
    <t>MŠ Rádlo 3</t>
  </si>
  <si>
    <t>MŠ Smržovka, Havlíčkova 826</t>
  </si>
  <si>
    <t>MŠ Tanvald, U Školky 579</t>
  </si>
  <si>
    <t>MŠ Velké Hamry I.621</t>
  </si>
  <si>
    <t>MŠ Albrechtice v Jiz. horách 261</t>
  </si>
  <si>
    <t xml:space="preserve">MŠ Kořenov, Horní Polubný 810 </t>
  </si>
  <si>
    <t>MŠ Plavy 24</t>
  </si>
  <si>
    <t>MŠ Harrachov 419</t>
  </si>
  <si>
    <t>ZŠ a ZUŠ Liberec, Jabloňová 564/43</t>
  </si>
  <si>
    <t>ZŠ Liberec, Aloisina výšina 642</t>
  </si>
  <si>
    <t>ZŠ Liberec, Česká 354</t>
  </si>
  <si>
    <t>ZŠ Liberec, Kaplického 384</t>
  </si>
  <si>
    <t>ZŠ Liberec, Lesní 575/12</t>
  </si>
  <si>
    <t>ZŠ Liberec, Na Výběžku 118</t>
  </si>
  <si>
    <t>ZŠ Liberec, Oblačná 101/15</t>
  </si>
  <si>
    <t>ZŠ Liberec, Sokolovská 328</t>
  </si>
  <si>
    <t>ZŠ Liberec, U Soudu 369/8</t>
  </si>
  <si>
    <t>ZŠ Liberec, U Školy 222/6</t>
  </si>
  <si>
    <t>ZŠ Liberec, ul. 5. května 64/49</t>
  </si>
  <si>
    <t>ZŠ Liberec, Vrchlického 262/17</t>
  </si>
  <si>
    <t>ZŠ Český Dub, Komenského 46/I</t>
  </si>
  <si>
    <t>ZŠ Hodkovice n. M., J.A. Komenského 467</t>
  </si>
  <si>
    <t xml:space="preserve">MŠ Hejnice, Ferdinandov 64 </t>
  </si>
  <si>
    <t>MŠ Jablonec n. N., Dolní 3969</t>
  </si>
  <si>
    <t xml:space="preserve">MŠ Jablonec n. N., Slunečná 9/336 </t>
  </si>
  <si>
    <t>ZŠ Jablonec n. N., Arbesova 30</t>
  </si>
  <si>
    <t>ZŠ Jablonec n. N., Liberecká 26</t>
  </si>
  <si>
    <t>ZŠ Jablonec n. N., Mozartova 24</t>
  </si>
  <si>
    <t>ZŠ Jablonec n. N., Na Šumavě 43</t>
  </si>
  <si>
    <t>ZŠ Jablonec n. N., Pasířská 72</t>
  </si>
  <si>
    <t>ZŠ Jablonec n. N., Pivovarská 15</t>
  </si>
  <si>
    <t>ZŠ Jablonec n. N., Pod Vodárnou 10</t>
  </si>
  <si>
    <t>ZŠ Jablonec n. N., Rychnovská 216</t>
  </si>
  <si>
    <t xml:space="preserve">ZŠ Jablonec n.N., Janáčkova 42 </t>
  </si>
  <si>
    <t>ZŠ Rádlo 121</t>
  </si>
  <si>
    <t>ZŠ Smržovka, Komenského 964</t>
  </si>
  <si>
    <t>MŠ Tanvald, Radniční 540</t>
  </si>
  <si>
    <t>ZŠ Plavy 65</t>
  </si>
  <si>
    <t>MŠ  Železný Brod, Slunečná 327</t>
  </si>
  <si>
    <t>MŠ Železný Brod, Na Vápence 766</t>
  </si>
  <si>
    <t>ZŠ Železný Brod, Pelechovská 800</t>
  </si>
  <si>
    <t>ZŠ Železný Brod, Školní 700</t>
  </si>
  <si>
    <t>MŠ Koberovy 140</t>
  </si>
  <si>
    <t>MŠ Pěnčín 62</t>
  </si>
  <si>
    <t>MŠ Zásada 326</t>
  </si>
  <si>
    <t>ZŠ Zásada 264</t>
  </si>
  <si>
    <t>MŠ Česká Lípa,  A.Sovy 1740</t>
  </si>
  <si>
    <t>MŠ Česká Lípa, Arbesova 411</t>
  </si>
  <si>
    <t>MŠ Česká Lípa, Bratří Čapků 2864</t>
  </si>
  <si>
    <t>MŠ Česká Lípa, Severní 2214</t>
  </si>
  <si>
    <t>MŠ Česká Lípa, Zhořelecká 2607</t>
  </si>
  <si>
    <t>ŠJ Česká Lípa, 28. října 2733</t>
  </si>
  <si>
    <t>ZŠ Česká Lípa, A. Sovy 3056</t>
  </si>
  <si>
    <t xml:space="preserve">ZŠ Česká Lípa, Mánesova 1526 </t>
  </si>
  <si>
    <t>ŠJ Česká Lípa, Eliášova 2427</t>
  </si>
  <si>
    <t>ZŠ Česká Lípa, Partyzánská 1053</t>
  </si>
  <si>
    <t xml:space="preserve">ŠJ Česká Lípa, Husova 2966 </t>
  </si>
  <si>
    <t>ZŠ Česká Lípa, Pátova 406</t>
  </si>
  <si>
    <t>ZŠ Česká Lípa, Školní 2520</t>
  </si>
  <si>
    <t>ZŠ Česká Lípa, Šluknovská 2904</t>
  </si>
  <si>
    <t>MŠ Doksy, Libušina 838</t>
  </si>
  <si>
    <t>MŠ Doksy, Pražská 836</t>
  </si>
  <si>
    <t>ZŠ a MŠ Doksy-Staré Splavy, Jezerní 74</t>
  </si>
  <si>
    <t xml:space="preserve">ZŠ Doksy, Valdštejnská 253 </t>
  </si>
  <si>
    <t>MŠ Dubá, Luční 28</t>
  </si>
  <si>
    <t>ZŠ Dubá, Dlouhá 113</t>
  </si>
  <si>
    <t>ZŠ a MŠ Zákupy, Školní 347</t>
  </si>
  <si>
    <t>MŠ Blíževedly 55</t>
  </si>
  <si>
    <t>ZŠ a MŠ Horní Libchava 196</t>
  </si>
  <si>
    <t>MŠ Horní Police, Křižíkova 183</t>
  </si>
  <si>
    <t>ZŠ Horní Police, 9. května 2</t>
  </si>
  <si>
    <t>ZŠ Kravaře, Školní 115</t>
  </si>
  <si>
    <t>ZŠ a MŠ Nový Oldřichov 86</t>
  </si>
  <si>
    <t>MŠ Provodín 1</t>
  </si>
  <si>
    <t>MŠ Sosnová 49</t>
  </si>
  <si>
    <t>ZŠ a MŠ Volfartice 81</t>
  </si>
  <si>
    <t>MŠ Cvikov, Jiráskova 88/I</t>
  </si>
  <si>
    <t>MŠ Nový Bor, Palackého 144</t>
  </si>
  <si>
    <t>MŠ Nový Bor, Svojsíkova 754</t>
  </si>
  <si>
    <t>ZŠ Nový Bor, B. Němcové 539</t>
  </si>
  <si>
    <t>ZŠ Nový Bor, Gen. Svobody 114</t>
  </si>
  <si>
    <t>ZŠ Nový Bor, nám. Míru 128</t>
  </si>
  <si>
    <t>ZŠ a MŠ Kunratice u Cvikova 255</t>
  </si>
  <si>
    <t xml:space="preserve">ZŠ a MŠ Okrouhlá 11 </t>
  </si>
  <si>
    <t>ZŠ a MŠ Polevsko 167</t>
  </si>
  <si>
    <t>ZŠ a MŠ Prysk, Dolní Prysk 56</t>
  </si>
  <si>
    <t>ZŠ a MŠ Skalice u Č. Lípy 264</t>
  </si>
  <si>
    <t xml:space="preserve">MŠ Skalice u Č. Lípy 161 </t>
  </si>
  <si>
    <t>ZŠ a MŠ Sloup v Čechách 81</t>
  </si>
  <si>
    <t>MŠ Svor 208</t>
  </si>
  <si>
    <t>MŠ Semily, Pekárenská 468</t>
  </si>
  <si>
    <t>ZŠ Semily, Jizerská 564</t>
  </si>
  <si>
    <t>ZŠ Semily, Nad Špejcharem 574</t>
  </si>
  <si>
    <t>MŠ Lomnice n. P., Josefa Kábrta 209</t>
  </si>
  <si>
    <t>MŠ Vysoké n. J., V. Metelky 323</t>
  </si>
  <si>
    <t>ZŠ Vysoké n. J., nám. Dr. K.Kramáře 124</t>
  </si>
  <si>
    <t>ZŠ a MŠ Bozkov 40</t>
  </si>
  <si>
    <t xml:space="preserve">MŠ Bozkov 233 </t>
  </si>
  <si>
    <t>ZŠ a MŠ Háje n. J. - Loukov 45</t>
  </si>
  <si>
    <t>ZŠ a MŠ Chuchelna 50</t>
  </si>
  <si>
    <t>ZŠ a MŠ Jesenný 221</t>
  </si>
  <si>
    <t>MŠ Košťálov 201</t>
  </si>
  <si>
    <t xml:space="preserve">ZŠ Košťálov 128 </t>
  </si>
  <si>
    <t>MŠ Libštát 212</t>
  </si>
  <si>
    <t>ZŠ Libštát 17</t>
  </si>
  <si>
    <t>ZŠ a MŠ Slaná 68</t>
  </si>
  <si>
    <t>ZŠ a MŠ Stružinec 102</t>
  </si>
  <si>
    <t>MŠ Záhoří - Pipice 33</t>
  </si>
  <si>
    <t>ZŠ a ZUŠ Jablonec n. J., Školní 370</t>
  </si>
  <si>
    <t xml:space="preserve">MŠ Jablonec n. J. 439 </t>
  </si>
  <si>
    <t xml:space="preserve">MŠ Jilemnice, Zámecká 232 </t>
  </si>
  <si>
    <t>MŠ Jilemnice-Hrabačov,Valteřická 716</t>
  </si>
  <si>
    <t>MŠ Rokytnice n. J., Horní Rokytnice 555</t>
  </si>
  <si>
    <t>ZŠ Rokytnice n. J., Dolní 172</t>
  </si>
  <si>
    <t>ZŠ Benecko 150</t>
  </si>
  <si>
    <t>ZŠ Dolní Štěpanice 87</t>
  </si>
  <si>
    <t>ZŠ Horní Branná 257</t>
  </si>
  <si>
    <t>ZŠ a MŠ Martinice v Krkonoších 68</t>
  </si>
  <si>
    <t>MŠ Martinice v Krkonoších 87</t>
  </si>
  <si>
    <t>ZŠ a MŠ Mříčná 191</t>
  </si>
  <si>
    <t>MŠ Paseky n. J. 264</t>
  </si>
  <si>
    <t>MŠ Poniklá 303</t>
  </si>
  <si>
    <t xml:space="preserve">ZŠ Poniklá 148 </t>
  </si>
  <si>
    <t>ZŠ Studenec 367</t>
  </si>
  <si>
    <t xml:space="preserve">MŠ Zálesní Lhota 187 </t>
  </si>
  <si>
    <t>MŠ Víchová n. J. 197</t>
  </si>
  <si>
    <t>ZŠ a MŠ Vítkovice v Krkonoších 28</t>
  </si>
  <si>
    <t xml:space="preserve">MŠ Vítkovice v Krkonoších 380 </t>
  </si>
  <si>
    <t>ZŠ Kobyly 31</t>
  </si>
  <si>
    <t>MŠ Paceřice 100</t>
  </si>
  <si>
    <t>MŠ Pěnčín 109</t>
  </si>
  <si>
    <t>MŠ Příšovice 162</t>
  </si>
  <si>
    <t>ZŠ Příšovice 178</t>
  </si>
  <si>
    <t xml:space="preserve">MŠ Svijanský Újezd 44 </t>
  </si>
  <si>
    <t>MŠ Jenišovice 67</t>
  </si>
  <si>
    <t>ZŠ Jenišovice 180</t>
  </si>
  <si>
    <t>MŠ Rovensko p. T., Revoluční 440</t>
  </si>
  <si>
    <t>MŠ Turnov, 28. října 757</t>
  </si>
  <si>
    <t>MŠ Turnov, Bezručova 590</t>
  </si>
  <si>
    <t>MŠ Turnov, J. Palacha 1931</t>
  </si>
  <si>
    <t>MŠ Turnov, U školy 85</t>
  </si>
  <si>
    <t>MŠ Turnov, Zborovská 914</t>
  </si>
  <si>
    <t>ZŠ Turnov, 28.října 18</t>
  </si>
  <si>
    <t>ZŠ Turnov, Skálova 600</t>
  </si>
  <si>
    <t>ZŠ Turnov, Žižkova 518</t>
  </si>
  <si>
    <t>ZŠ a MŠ Hrubá Skála, Doubravice 61</t>
  </si>
  <si>
    <t>MŠ Mírová p. K., Chutnovka 56</t>
  </si>
  <si>
    <t>MŠ Ohrazenice 92</t>
  </si>
  <si>
    <t>ZŠ Ohrazenice 88</t>
  </si>
  <si>
    <t>MŠ Olešnice 52</t>
  </si>
  <si>
    <t>MŠ Přepeře 229</t>
  </si>
  <si>
    <t>ZŠ a MŠ Tatobity 74</t>
  </si>
  <si>
    <t>ZŠ a MŠ Všeň 9</t>
  </si>
  <si>
    <t xml:space="preserve">MŠ Všeň 115 </t>
  </si>
  <si>
    <t>MŠ Noviny pod Ralskem 116</t>
  </si>
  <si>
    <t>MŠ Liberec, Husova 184/72</t>
  </si>
  <si>
    <t>MŠ Liberec, Aloisina výšina 645/55</t>
  </si>
  <si>
    <t>ZŠ a MŠ Skalice u Č. Lípy 261</t>
  </si>
  <si>
    <t>MŠ Slaná 98</t>
  </si>
  <si>
    <t>ONIV</t>
  </si>
  <si>
    <t xml:space="preserve">ZŠ Liberec, Broumovská 847/7 </t>
  </si>
  <si>
    <t>ZŠ Semily, Komenského nám. 150</t>
  </si>
  <si>
    <t>číslo org.</t>
  </si>
  <si>
    <t>ZŠ a MŠ Bílý Kostel n. N. 227</t>
  </si>
  <si>
    <t>ZŠ a MŠ Hlavice 3</t>
  </si>
  <si>
    <t>ZŠ a MŠ Chotyně 79</t>
  </si>
  <si>
    <t>ZŠ a MŠ Chrastava, Vítkov 69</t>
  </si>
  <si>
    <t>ZŠ a MŠ Mníšek 198</t>
  </si>
  <si>
    <t>ZŠ a MŠ Osečná  63</t>
  </si>
  <si>
    <t>ZŠ a MŠ Rynoltice 200</t>
  </si>
  <si>
    <t>ZŠ a MŠ Stráž n. N., Majerova 138</t>
  </si>
  <si>
    <t>ZŠ a MŠ Světlá p. J. 15</t>
  </si>
  <si>
    <t>ZŠ a MŠ Bílý Potok 220</t>
  </si>
  <si>
    <t>ZŠ a MŠ Bulovka 156</t>
  </si>
  <si>
    <t>ZŠ a MŠ Dětřichov 234</t>
  </si>
  <si>
    <t>ZŠ a MŠ Dolní Řasnice 270</t>
  </si>
  <si>
    <t>ZŠ a MŠ Habartice 213</t>
  </si>
  <si>
    <t>ZŠ a MŠ Jindřichovice p. S. 312</t>
  </si>
  <si>
    <t>ZŠ a MŠ Krásný Les 258</t>
  </si>
  <si>
    <t>ZŠ a MŠ Kunratice 124</t>
  </si>
  <si>
    <t>ZŠ a MŠ Raspenava, Fučíkova 430</t>
  </si>
  <si>
    <t>ZŠ a MŠ Janov n. N. 374</t>
  </si>
  <si>
    <t>ZŠ a MŠ Josefův Důl 208</t>
  </si>
  <si>
    <t>ZŠ a MŠ Rychnov u Jabl. n. N., Školní 488</t>
  </si>
  <si>
    <t>ZŠ Jablonec n. N., 5. května 76</t>
  </si>
  <si>
    <t>ZŠ a MŠ Albrechtice v Jiz. horách 226</t>
  </si>
  <si>
    <t>ZŠ a MŠ Desná v Jiz. horách, Krkonošská 613</t>
  </si>
  <si>
    <t xml:space="preserve">ZŠ Harrachov, Nový Svět 77 </t>
  </si>
  <si>
    <t>ZŠ a MŠ Kořenov 800</t>
  </si>
  <si>
    <t>ZŠ a MŠ Velké Hamry II.212</t>
  </si>
  <si>
    <t>ZŠ a MŠ Zlatá Olešnice 34</t>
  </si>
  <si>
    <t>ZŠ a MŠ Skuhrov, Huntířov n. J. 63</t>
  </si>
  <si>
    <t>MŠ Česká Lípa, Moskevská 2434</t>
  </si>
  <si>
    <t>ZŠ a MŠ Brniště 101</t>
  </si>
  <si>
    <t>ZŠ a MŠ Holany 45</t>
  </si>
  <si>
    <t>ZŠ a MŠ Jestřebí 105</t>
  </si>
  <si>
    <t>ZŠ a MŠ Okna 3</t>
  </si>
  <si>
    <t>ZŠ a MŠ Stráž p. R., Pionýrů 141</t>
  </si>
  <si>
    <t>ZŠ a MŠ Zahrádky u Č. L. 19</t>
  </si>
  <si>
    <t>ZŠ a MŠ Žandov, Kostelní 200</t>
  </si>
  <si>
    <t>ZŠ a MŠ Kamenický Šenov, nám. Míru 616</t>
  </si>
  <si>
    <t>ZŠ a MŠ Kamenický Šenov-Prácheň 126</t>
  </si>
  <si>
    <t>ZŠ a MŠ Benešov u Semil 193</t>
  </si>
  <si>
    <t>ZŠ  a MŠ Benešov u Semil 193</t>
  </si>
  <si>
    <t>ZŠ a MŠ Nová Ves n. P. 250</t>
  </si>
  <si>
    <t>ZŠ a MŠ Horní Branná 257</t>
  </si>
  <si>
    <t>ZŠ a MŠ Čistá u Horek 236</t>
  </si>
  <si>
    <t>ZŠ, MŠ a ZUŠ Jablonec n. J., Školní 370</t>
  </si>
  <si>
    <t>ZŠ a MŠ Pěnčín 17</t>
  </si>
  <si>
    <t>ZŠ a MŠ Svijanský Újezd 78</t>
  </si>
  <si>
    <t>ZŠ Smržovka, Školní 828</t>
  </si>
  <si>
    <t>ZŠ Jablonec n. N., Mozartova 26</t>
  </si>
  <si>
    <t>ZŠ a MŠ Hlavice 48</t>
  </si>
  <si>
    <t>ZŠ a MŠ Chotyně 129</t>
  </si>
  <si>
    <t>ŠJ Chrastava, Turpišova 343</t>
  </si>
  <si>
    <t>ZŠ Křižany, Žibřidice 203</t>
  </si>
  <si>
    <t>ZŠ a MŠ Nová Ves 93</t>
  </si>
  <si>
    <t>ZŠ a MŠ Stráž n. N., Majerova 344</t>
  </si>
  <si>
    <t>ZŠ Světlá p. J. 50</t>
  </si>
  <si>
    <t>MŠ Levínská Olešnice 151</t>
  </si>
  <si>
    <t>MŠ Chrastava, Revoluční 488 - výdejna</t>
  </si>
  <si>
    <t>MŠ Liberec, Dětská 461 - výdejna</t>
  </si>
  <si>
    <t>ZŠ Liberec, Křížanská 80 - výdejna</t>
  </si>
  <si>
    <t>ZŠ Liberec, Heřmánkova 95 - výdejna</t>
  </si>
  <si>
    <t>ZŠ a MŠ Hejnice, Lázeňská 406</t>
  </si>
  <si>
    <t>MŠ Hrádek n. N., Donín -  Rybářská 36</t>
  </si>
  <si>
    <t>ZŠ a MŠ Studenec 367</t>
  </si>
  <si>
    <t>ZŠ a MŠ Malá Skála, Vranové I. 60</t>
  </si>
  <si>
    <t>ZŠ Jablonec n. N., Pivovarská 12</t>
  </si>
  <si>
    <t>ZŠ Jablonec n. N., Sokolí 9</t>
  </si>
  <si>
    <t>MŠ Tanvald, Woklerova 378 - výdejna</t>
  </si>
  <si>
    <t>ZŠ Kořenov 800 - výdejna</t>
  </si>
  <si>
    <t>MŠ Kravaře, Úštěcká 43</t>
  </si>
  <si>
    <t>ZŠ a MŠ Česká Lípa, Jižní 1903</t>
  </si>
  <si>
    <t>ZŠ a MŠ Holany 45 - výdejna</t>
  </si>
  <si>
    <t>ŠJ výdejna,Jižní 1970,ČL - výdejna</t>
  </si>
  <si>
    <t>ZŠ a MŠ Ralsko-Kuřivody 700</t>
  </si>
  <si>
    <t>MŠ Kamenický Šenov, Mistrovická 618 - výdejna</t>
  </si>
  <si>
    <t>MŠ Kamenický Šenov, Pískovec I/909 - výdejna</t>
  </si>
  <si>
    <t>ŠJ Kamenický Šenov, nám. Míru 616</t>
  </si>
  <si>
    <t>MŠ Lomnice n. P., Josefa Kábrta 209 - výdejna</t>
  </si>
  <si>
    <t>ZŠ a SŠ Semily, Tyršova 485</t>
  </si>
  <si>
    <t>ZŠ a SŠ Semily, Tyršova 485 - výdejna</t>
  </si>
  <si>
    <t>MŠ Semily, Pekárenská 89 - výdejna</t>
  </si>
  <si>
    <t>ZŠ a MŠ Roztoky u Jilemnice 190</t>
  </si>
  <si>
    <t>MŠ Roztoky u Jilemnice 188 - výdejna</t>
  </si>
  <si>
    <t>MŠ Malá Skála, Vranové I. 387 - výdejna</t>
  </si>
  <si>
    <t>ZŠ Turnov, Žižkova 518 - výdejna</t>
  </si>
  <si>
    <t>MŠ Rovensko p. T., Revoluční 440 - výdejna</t>
  </si>
  <si>
    <t>ZŠ Ohrazenice 81</t>
  </si>
  <si>
    <t>ZŠ Příšovice 187</t>
  </si>
  <si>
    <t>MŠ Jablonec n. N., Havlíčkova 4</t>
  </si>
  <si>
    <t>MŠ Hrádek n. N., Václavice 327 -výdejna</t>
  </si>
  <si>
    <t>MŠ Horní Branná 18  -výdejna</t>
  </si>
  <si>
    <t xml:space="preserve">MŠ Valteřice 98 - výdejna </t>
  </si>
  <si>
    <t>ZŠ Liberec, Broumovská 847/7 - výdejna</t>
  </si>
  <si>
    <t>MŠ Hrádek n. N. - Donín, Rybářská 36</t>
  </si>
  <si>
    <t>MŠ Jablonné v Podj., Liberecká 76</t>
  </si>
  <si>
    <t>MŠ Železný Brod, Stavbařů 832</t>
  </si>
  <si>
    <t>ŠJ Nový Bor, Lesná 742</t>
  </si>
  <si>
    <t>ZŠ a MŠ Malá Skála 60</t>
  </si>
  <si>
    <t>ZŠ Rovensko p. T., Revoluční 413</t>
  </si>
  <si>
    <t>MŠ Liberec, Husova 991/35</t>
  </si>
  <si>
    <t>MŠ Liberec, Údolní 958/2</t>
  </si>
  <si>
    <t>ZŠ Liberec, Nad Školou 278</t>
  </si>
  <si>
    <t>MŠ Jablonec n. N., V. Nezvala 12</t>
  </si>
  <si>
    <t>ZŠ a MŠ Kamenický Šenov-Prácheň 126 - výdejna</t>
  </si>
  <si>
    <t>ZŠ a MŠ Prysk, Dolní Prysk 56 - výdejna</t>
  </si>
  <si>
    <t>MŠ Kruh u Jilemnice 165</t>
  </si>
  <si>
    <t>MŠ Kruh u Jilemnice 165 - výdejna</t>
  </si>
  <si>
    <t>ZŠ Mírová p. K., Bělá 31</t>
  </si>
  <si>
    <t>ZŠ Mírová p. K., Bělá 31- výdejna</t>
  </si>
  <si>
    <t>MŠ Jablonec n. N., Havlíčkova 4/130</t>
  </si>
  <si>
    <t>ZŠ Lomnice n. P.,  Školní náměstí 1000</t>
  </si>
  <si>
    <t xml:space="preserve">MŠ Jablonec n. N., Dolní 3969 </t>
  </si>
  <si>
    <t xml:space="preserve">MŠ Jablonec n. N., Lovecká 11/249 </t>
  </si>
  <si>
    <t xml:space="preserve">MŠ Jablonec n. N., J. Hory 31/4097 </t>
  </si>
  <si>
    <t>ZŠ, Prakt. škola a MŠ Česká Lípa, Moskevská 679</t>
  </si>
  <si>
    <t>MŠ Jablonec n. N., Hřbitovní 10/3677</t>
  </si>
  <si>
    <t>MŠ Studenec, Studenec 367(U Pošty 5)</t>
  </si>
  <si>
    <t>ZŠ Radostín 19, Sychrov</t>
  </si>
  <si>
    <t>MŠ Jablonec n. N., Nová Pasířská 10/3825</t>
  </si>
  <si>
    <t>MŠ Lučany n. N. 570</t>
  </si>
  <si>
    <t>ŠJ Lučany n. N. 670</t>
  </si>
  <si>
    <t>MŠ Liberec, Gagarinova 788/9</t>
  </si>
  <si>
    <t>ZŠ Český Dub, Komenského 43/I</t>
  </si>
  <si>
    <t>ZŠ a MŠ Rynoltice 101</t>
  </si>
  <si>
    <t>MŠ Nový Bor, Kalinova 121</t>
  </si>
  <si>
    <t xml:space="preserve">ZŠ Radostín 19, Sychrov - výdejna </t>
  </si>
  <si>
    <t>ZŠ Liberec, Švermova 403/40</t>
  </si>
  <si>
    <t>ZŠ Dětřichov 234 - výdejna</t>
  </si>
  <si>
    <t xml:space="preserve">ŠJ Dubnice 243 </t>
  </si>
  <si>
    <t>MŠ Česká Lípa, Svárovská 3315</t>
  </si>
  <si>
    <t>MŠ Jablonné v Podj., U Školy 194 - výdejna</t>
  </si>
  <si>
    <t xml:space="preserve">MŠ Liberec, Švermova 100 </t>
  </si>
  <si>
    <t>ZŠ a ZUŠ Jablonné v Podj., U Školy 98</t>
  </si>
  <si>
    <t>ZŠ a MŠ Dubnice 240</t>
  </si>
  <si>
    <t>MŠ a ZŠ Turnov, Kosmonautů 1641</t>
  </si>
  <si>
    <t xml:space="preserve">MŠ Turnov, Kosmonautů 1640 </t>
  </si>
  <si>
    <t xml:space="preserve">MŠ Liberec, Markova 1334/10 </t>
  </si>
  <si>
    <t>ZŠ, ZUŠ a MŠ Frýdlant, Purkyňova 510</t>
  </si>
  <si>
    <t xml:space="preserve">MŠ Frýdlant, Bělíkova 891 </t>
  </si>
  <si>
    <t xml:space="preserve">MŠ Frýdlant, Jiráskova 1137 </t>
  </si>
  <si>
    <t xml:space="preserve">MŠ Frýdlant, Sídlištní 1228 </t>
  </si>
  <si>
    <t>ZŠ Frýdlant, Bělíkova 977 - výdejna</t>
  </si>
  <si>
    <t>ZŠ Frýdlant, Purkyňova 510 - výdejna</t>
  </si>
  <si>
    <t>ŠJ Frýdlant, Školní 692</t>
  </si>
  <si>
    <t>ZŠ Liberec, Nám. Míru 212/2</t>
  </si>
  <si>
    <t>ZŠ Liberec, Oblačná 11 - výdejna</t>
  </si>
  <si>
    <t>ZŠ a MŠ Osečná, Českolipská 72 - výdejna</t>
  </si>
  <si>
    <t>ZŠ a MŠ Rynoltice 199 - výdejna</t>
  </si>
  <si>
    <t>MŠ Turnov, Hruborohozecká 405</t>
  </si>
  <si>
    <t>ZŠ Turnov, Alešova1059</t>
  </si>
  <si>
    <t>ZŠ a MŠ Raspenava, Moskevská 117 - výdejna</t>
  </si>
  <si>
    <t>MŠ Raspenava, Luhová 160</t>
  </si>
  <si>
    <t>ZŠ Liberec Gollova 394/4 - výdejna</t>
  </si>
  <si>
    <t>ZŠ, Liberec, Orlí 140/7</t>
  </si>
  <si>
    <t>MŠ Semily, Na Olešce 433</t>
  </si>
  <si>
    <t>ZŠ Nový Bor, Gen. Svobody 355 výdejna</t>
  </si>
  <si>
    <t>MŠ Liberec, Horská 166/27</t>
  </si>
  <si>
    <t>MŠ Liberec, Stará 107</t>
  </si>
  <si>
    <t>ZŠ a MŠ Osečná, Školní  63</t>
  </si>
  <si>
    <t>ZŠ a MŠ Liberec, Proboštská 38/6</t>
  </si>
  <si>
    <t>ZŠ a MŠ Liberec, Proboštská 38/6 - výdejna</t>
  </si>
  <si>
    <t>ZŠ Cvikov, Sad 5. května 130/I</t>
  </si>
  <si>
    <t>MŠ Lomnice n. P., K. Čapka 1084 nově od 1.1.2017</t>
  </si>
  <si>
    <t>MŠ Cvikov, Sídliště 592/II nově od 1.1.2017</t>
  </si>
  <si>
    <t>MŠ Nový Bor,  Luční 382</t>
  </si>
  <si>
    <t>ZŠ a MŠ Hrádek n. N., Hartavská 220</t>
  </si>
  <si>
    <t>ZŠ Cvikov, Jiráskova 95</t>
  </si>
  <si>
    <t>ZŠ a MŠ Hrádek n. N., Hartavská 220 - výdejna</t>
  </si>
  <si>
    <t>MŠ Sedmihorky 12</t>
  </si>
  <si>
    <t xml:space="preserve">MŠ Chrastava, Nádražní 370 - výdejna </t>
  </si>
  <si>
    <t>ZŠ a MŠ Mníšek, Oldřichovská 198</t>
  </si>
  <si>
    <t>ZŠ a MŠ Mníšek, Ke Hřišti 309</t>
  </si>
  <si>
    <t>ŠJ Česká Lípa, Jižní 1903</t>
  </si>
  <si>
    <t>ŠJ Česká Lípa, A. Sovy 1795</t>
  </si>
  <si>
    <t>ŠJ Česká Lípa, Pátova 406/1</t>
  </si>
  <si>
    <t>ŠJ Česká Lípa, Školní 2520</t>
  </si>
  <si>
    <t>ŠJ Česká Lípa,  A.Sovy 1740/17 - výdejna</t>
  </si>
  <si>
    <t>ŠJ Česká Lípa, Eliášova 1527 - výdejna</t>
  </si>
  <si>
    <t>ŠJ Česká Lípa, Arbesova 411</t>
  </si>
  <si>
    <t>ŠJ Česká Lípa, Libchavská 107</t>
  </si>
  <si>
    <t>ŠJ Česká Lípa, Roháče z Dubé 2513</t>
  </si>
  <si>
    <t>ŠJ Česká Lípa, Bratří Čapků 2864</t>
  </si>
  <si>
    <t>ŠJ Česká Lípa, Moskevská 2434</t>
  </si>
  <si>
    <t>ŠJ Česká Lípa, Severní 2214</t>
  </si>
  <si>
    <t>ŠJ Česká Lípa, Svárovská 3315</t>
  </si>
  <si>
    <t>ŠJ Česká Lípa, Dobranov 4</t>
  </si>
  <si>
    <t>ŠJ Česká Lípa, Brněnská 2599</t>
  </si>
  <si>
    <t>ŠJ Česká Lípa, Na Výsluní 2893</t>
  </si>
  <si>
    <t>ŠJ Česká Lípa, Východní 2737</t>
  </si>
  <si>
    <t>ŠJ Česká Lípa, Zhořelecká 2607</t>
  </si>
  <si>
    <t xml:space="preserve">ŠJ Česká Lípa, Nerudova 627 </t>
  </si>
  <si>
    <t>ŠJ Blíževedly 55</t>
  </si>
  <si>
    <t>ŠJ Brniště č.p. 28</t>
  </si>
  <si>
    <t>ŠJ Brniště 101 - výdejna</t>
  </si>
  <si>
    <t xml:space="preserve">ŠJ Doksy, Valdštejnská 253 </t>
  </si>
  <si>
    <t>ŠJ a MŠ Doksy-Staré Splavy, Jezerní 74</t>
  </si>
  <si>
    <t>ŠJ Doksy, Libušina 838</t>
  </si>
  <si>
    <t>ŠJ Doksy, Pražská 836</t>
  </si>
  <si>
    <t>ŠJ Dubá, Luční 28 - výdejna</t>
  </si>
  <si>
    <t>ŠJ Dubá, Dlouhá 113</t>
  </si>
  <si>
    <t>ŠJ Horní Libchava 196</t>
  </si>
  <si>
    <t>ŠJ Horní Police, Křižíkova 183</t>
  </si>
  <si>
    <t>ŠJ Horní Police, 9. května 2</t>
  </si>
  <si>
    <t xml:space="preserve">ŠJ Jestřebí 18 </t>
  </si>
  <si>
    <t>ŠJ Kravaře, Úštěcká 43 - výdejna</t>
  </si>
  <si>
    <t>ŠJ Kravaře, Školní 115</t>
  </si>
  <si>
    <t>ŠJ Mimoň, Mírová 81</t>
  </si>
  <si>
    <t xml:space="preserve">ŠJ Mimoň, Letná 236 - výdejna </t>
  </si>
  <si>
    <t>ŠJ Mimoň, Komenského 101 - výdejna</t>
  </si>
  <si>
    <t>ŠJ Mimoň, Pod Ralskem 572</t>
  </si>
  <si>
    <t>ŠJ Noviny pod Ralskem 116</t>
  </si>
  <si>
    <t>ŠJ Nový Oldřichov 86</t>
  </si>
  <si>
    <t>ŠJ Okna 81</t>
  </si>
  <si>
    <t>ŠJ Provodín 1</t>
  </si>
  <si>
    <t>ŠJ Ralsko-Kuřivody 700</t>
  </si>
  <si>
    <t>ŠJ Sosnová 49</t>
  </si>
  <si>
    <t>ŠJ Stráž p. R., Pionýrů 141</t>
  </si>
  <si>
    <t>ŠJ Stráž p. R., U Potoka 137 - výdejna</t>
  </si>
  <si>
    <t>ŠJ Stružnice-Jezvé 137-výdejna</t>
  </si>
  <si>
    <t>ŠJ Volfartice 81</t>
  </si>
  <si>
    <t>ŠJ Zahrádky u Č. L. 19 - výdejna</t>
  </si>
  <si>
    <t>ŠJ Zahrádky u Č. L. 108-vývařovna</t>
  </si>
  <si>
    <t>ŠJ Zákupy, Školní 347</t>
  </si>
  <si>
    <t>ŠJ Nové Zákupy 521 - výdejna</t>
  </si>
  <si>
    <t xml:space="preserve">ŠJ Žandov, Lužická 298 </t>
  </si>
  <si>
    <t>ŠJ Mimoň, Eliášova 637 - výdejna</t>
  </si>
  <si>
    <t>MŠ Lomnice n. P., Bezručova 1534</t>
  </si>
  <si>
    <t>MŠ Liberec, Donská 1835 - výdejna</t>
  </si>
  <si>
    <t>ZŠ Všeň 9 - výdejna</t>
  </si>
  <si>
    <t>ZŠ a MŠ Háje n. J. - Loukov 60 výdejna</t>
  </si>
  <si>
    <t>ZŠ a MŠ Stráž n. N., Majerova 161 - výdejna</t>
  </si>
  <si>
    <t>MŠ Jablonec n. N., J. Hory 33/4110 - výdejna</t>
  </si>
  <si>
    <t>MŠ Desná v Jiz. horách, Údolní I/212 - výdejna</t>
  </si>
  <si>
    <t>ZŠ Hrádek n. N., Donínská 244</t>
  </si>
  <si>
    <t>ZŠ Hrádek n. N., Donínská 244 - výdejna</t>
  </si>
  <si>
    <t>MŠ Liberec, Tanvaldská 1122</t>
  </si>
  <si>
    <t>MŠ Jablonec n. N., Palackého 37</t>
  </si>
  <si>
    <t>MŠ Jablonec n.N., U Přehrady - výdejna</t>
  </si>
  <si>
    <t>pořadí</t>
  </si>
  <si>
    <t>RED_IZO</t>
  </si>
  <si>
    <t>ZŠ a MŠ Liberec, Křížanská 80</t>
  </si>
  <si>
    <t>ZŠ Jablonné v Podj., Komenského 453</t>
  </si>
  <si>
    <t>škola - škol. zařízení (zkr. název)</t>
  </si>
  <si>
    <t>ZŠ Velké Hamry, Školní 541</t>
  </si>
  <si>
    <t xml:space="preserve">MŠ Cvikov-Lindava 278 - výdejna </t>
  </si>
  <si>
    <t>MŠ Všelibice 100</t>
  </si>
  <si>
    <t xml:space="preserve">MŠ Jablonec n. N., Nemocniční 15a </t>
  </si>
  <si>
    <t>MŠ Jilemnice, Roztocká 994</t>
  </si>
  <si>
    <t>MŠ Treperka a waldorfská Semily, Komenského nám. 146</t>
  </si>
  <si>
    <t>ŠJ Stružnice 69</t>
  </si>
  <si>
    <t>ŠJ výdejna lesní MŠ</t>
  </si>
  <si>
    <t>ZŠ Liberec, Husova 142/44</t>
  </si>
  <si>
    <t>MŠ Šimonovice 482</t>
  </si>
  <si>
    <t>MŠ Šimonovice 482 - výdejna</t>
  </si>
  <si>
    <t>ZŠ Turnov Mašov, U Školy 56 - výdejna</t>
  </si>
  <si>
    <t>ZŠ Liberec, Mařanova 650 - výdejna</t>
  </si>
  <si>
    <t>ZŠ a MŠ Stružnice 69</t>
  </si>
  <si>
    <t>ZŠ Jablonné v Podj., Komenského 453 - výdejna</t>
  </si>
  <si>
    <t xml:space="preserve">MŠ Benecko 104 </t>
  </si>
  <si>
    <t>ZŠ a ZUŠ Hrádek n. N., Komenského 478</t>
  </si>
  <si>
    <t>ZŠ a MŠ Křižany, Žibřidice 271</t>
  </si>
  <si>
    <t>ZŠ Liberec, Masarykova 400/1 - výdejna</t>
  </si>
  <si>
    <t>Základní škola a Středisko volného času, Rokytnice nad Jizerou, příspěvková organizace</t>
  </si>
  <si>
    <t>ZŠ Turnov Mašov, U Školy 56</t>
  </si>
  <si>
    <t>ZŠ, Liberec, Orlí 140/7 - výdejna</t>
  </si>
  <si>
    <t>ZŠ a MŠ Višňová, č. p. 173</t>
  </si>
  <si>
    <t>ZŠ a MŠ Mimoň</t>
  </si>
  <si>
    <t>ZŠ Liberec, Náměstí Míru 212/2</t>
  </si>
  <si>
    <t>ZŠ Liberec, U Soudu 531/9 - od září 2024 rekonstrukce ŠJ</t>
  </si>
  <si>
    <t>MŠ Nový Bor, Kalinova 572 - výdejna</t>
  </si>
  <si>
    <t xml:space="preserve">DDM Liberec, Riegrova 1278/16 </t>
  </si>
  <si>
    <t>DDM Hrádek n. N., Žitavská 260</t>
  </si>
  <si>
    <t>ZŠ, ZUŠ a MŠ Frýdlant, Mládeže 907 - DDM</t>
  </si>
  <si>
    <t>SVČ, Nové Město pod Smrkem</t>
  </si>
  <si>
    <t>DDM Vikýř Jablonec n. N., Podhorská 49</t>
  </si>
  <si>
    <t>SVČ Tanvald, Protifašistických boj. 336</t>
  </si>
  <si>
    <t>SVČ Mozaika Železný Brod, Jiráskovo nábřeží 366</t>
  </si>
  <si>
    <t>SVČ Železný Brod, Jiráskovo nábřeží 366</t>
  </si>
  <si>
    <t>DDM Libertin Česká Lípa, Škroupovo nám. 138</t>
  </si>
  <si>
    <t>DDM Česká Lípa, Škroupovo nám. 138</t>
  </si>
  <si>
    <t>ZŠ a MŠ Mimoň, Mírová 81</t>
  </si>
  <si>
    <t>DDM Mimoň, Letná 236</t>
  </si>
  <si>
    <t>DDM Nový Bor, Smetanova 387</t>
  </si>
  <si>
    <t>DDM Cvikováček, ČSLA 195/I, Cvikov</t>
  </si>
  <si>
    <t>SVČ Semily, Tyršova 380</t>
  </si>
  <si>
    <t>SVČ  Lomnice n. P., Komenského 1037</t>
  </si>
  <si>
    <t>SVČ Lomnice n. P., Komenského 1037</t>
  </si>
  <si>
    <t>DDM Rokytnice n. J., Horní 467</t>
  </si>
  <si>
    <t>SVČ Turnov, Husova 77</t>
  </si>
  <si>
    <t>ZŠ Liberec, Proboštská 38/6 - ŠD</t>
  </si>
  <si>
    <t>ZŠ a ZUŠ Liberec, Jabloňová 564/43 - ŠD</t>
  </si>
  <si>
    <t>ZŠ Liberec, Aloisina výšina 642 - ŠD</t>
  </si>
  <si>
    <t>ZŠ Liberec, Broumovská 847/7</t>
  </si>
  <si>
    <t>ZŠ Liberec, Broumovská 847/7 - ŠD</t>
  </si>
  <si>
    <t>ZŠ Liberec, Česká 354 - ŠD</t>
  </si>
  <si>
    <t>ZŠ Liberec, Dobiášova 851/5</t>
  </si>
  <si>
    <t>ZŠ Liberec, Dobiášova 851/5 - ŠD</t>
  </si>
  <si>
    <t>ZŠ Liberec, Husova 142/44 - ŠD</t>
  </si>
  <si>
    <t>ZŠ Liberec, Ještědská 354/88</t>
  </si>
  <si>
    <t>ZŠ Liberec, Ještědská 354/88 - ŠD</t>
  </si>
  <si>
    <t>ZŠ Liberec, Ještědská 354/88 - ŠK</t>
  </si>
  <si>
    <t>ZŠ Liberec, Kaplického 384 -  ŠD</t>
  </si>
  <si>
    <t>Mařanova 650 - ŠD</t>
  </si>
  <si>
    <t>ZŠ Liberec, Žákovská 67 - ŠD</t>
  </si>
  <si>
    <t>ZŠ Liberec, Heřmánkova 95 - ŠD</t>
  </si>
  <si>
    <t>ZŠ Liberec, Lesní 575/12 - ŠD</t>
  </si>
  <si>
    <t>ZŠ Liberec, Lesní 575/12 - ŠK</t>
  </si>
  <si>
    <t>ZŠ Liberec, Na Výběžku 118 - ŠD</t>
  </si>
  <si>
    <t>ZŠ Liberec, Nám. Míru 212/2 - ŠD</t>
  </si>
  <si>
    <t>ZŠ Liberec, Oblačná 101/15 - ŠD</t>
  </si>
  <si>
    <t>ZŠ Liberec, Sokolovská 328 - ŠD</t>
  </si>
  <si>
    <t>ZŠ Liberec, Švermova 403/ 40 - ŠD</t>
  </si>
  <si>
    <t>ZŠ Liberec, U Soudu 369/8 - ŠD</t>
  </si>
  <si>
    <t>ZŠ Liberec, U Soudu 531/9 - ŠD</t>
  </si>
  <si>
    <t>ZŠ Liberec, 28. října 94/31 - ŠD</t>
  </si>
  <si>
    <t>ZŠ Liberec, U Školy 222/6 - ŠD</t>
  </si>
  <si>
    <t>ZŠ Liberec, ul. 5. května 64/49 - ŠD</t>
  </si>
  <si>
    <t>ZŠ Liberec, Vrchlického 262/17 - ŠD</t>
  </si>
  <si>
    <t>ZŠ Liberec, Orlí 140/7 - ŠD</t>
  </si>
  <si>
    <t>ZŠ Liberec, Nad Školou 278 - ŠD</t>
  </si>
  <si>
    <t>ZŠ Liberec, Tanvaldská 51 - ŠD</t>
  </si>
  <si>
    <t>ZŠ a MŠ Bílý Kostel n. N. 227 - ŠD</t>
  </si>
  <si>
    <t>ZŠ Český Dub, Komenského 43/I - ŠD</t>
  </si>
  <si>
    <t>ZŠ Český Dub, Komenského 46/I - ŠD</t>
  </si>
  <si>
    <t>ZŠ Český Dub, Komenského 43/I - ŠK</t>
  </si>
  <si>
    <t>ZŠ a MŠ Dlouhý Most 102 - ŠD</t>
  </si>
  <si>
    <t>ZŠ a MŠ Hlavice 48 - ŠD</t>
  </si>
  <si>
    <t>ZŠ Hodkovice n. M., J.A. Komenského 467 - ŠD</t>
  </si>
  <si>
    <t>ZŠ a MŠ Hrádek n. N., Hartavská 220 - ŠD</t>
  </si>
  <si>
    <t>ZŠ Hrádek n. N., Donín 244</t>
  </si>
  <si>
    <t>ZŠ Hrádek n. N., Donín 244 - ŠD</t>
  </si>
  <si>
    <t>ZŠ a ZUŠ Hrádek n. N., Komenského 478 - ŠD</t>
  </si>
  <si>
    <t>ZŠ Hrádek n. N., Školní 325</t>
  </si>
  <si>
    <t>ZŠ Hrádek n. N., Školní 325 - ŠD</t>
  </si>
  <si>
    <t>ZŠ a MŠ Chotyně 129 - ŠD</t>
  </si>
  <si>
    <t>ZŠ a MŠ Chrastava, Vítkov 69 - ŠD</t>
  </si>
  <si>
    <t>ZŠ Chrastava, nám. 1.máje 228</t>
  </si>
  <si>
    <t>ZŠ Chrastava, Revoluční 442 - ŠD</t>
  </si>
  <si>
    <t>ZŠ a ZUŠ Jablonné v Podj., U Školy 98 - ŠD</t>
  </si>
  <si>
    <t xml:space="preserve">ZŠ praktická a ZŠ speciální, Jablonné v Podj., Komenského 453 </t>
  </si>
  <si>
    <t>ZŠ praktická a ZŠ speciální, Jablonné v Podj., Komenského 453</t>
  </si>
  <si>
    <t>ZŠ a MŠ Křižany, Žibřidice 271 - ŠD</t>
  </si>
  <si>
    <t>ZŠ a MŠ Mníšek 198 - ŠD</t>
  </si>
  <si>
    <t>ZŠ a MŠ Nová Ves 180 - ŠD</t>
  </si>
  <si>
    <t>ZŠ a MŠ Osečná  63 - ŠD</t>
  </si>
  <si>
    <t>ZŠ a MŠ Rynoltice 199 - ŠD</t>
  </si>
  <si>
    <t>ZŠ a MŠ Stráž n. N., Majerova 344 - ŠD</t>
  </si>
  <si>
    <t xml:space="preserve">ZŠ Světlá p. J. 15 - ŠD </t>
  </si>
  <si>
    <t>ZŠ speciální, Frýdlant, Husova 784</t>
  </si>
  <si>
    <t>ZŠ speciální Frýdlant, Husova 784 - ŠD</t>
  </si>
  <si>
    <t>ZŠ a ZUŠ a MŠ Frýdlant, Husova 344 - ŠD</t>
  </si>
  <si>
    <t>ZŠ a ZUŠ a MŠ Frýdlant, Bělíkova 977 - ŠD</t>
  </si>
  <si>
    <t>ZŠ a ZUŠ a MŠ Frýdlant, Mládeže 907 - ŠD</t>
  </si>
  <si>
    <t>ZŠ a MŠ Bílý Potok 220 - ŠD</t>
  </si>
  <si>
    <t>ZŠ a MŠ Bulovka 156 - ŠD</t>
  </si>
  <si>
    <t>ZŠ a MŠ Dětřichov 234 - ŠD</t>
  </si>
  <si>
    <t>ZŠ a MŠ Dolní Řasnice 270 - ŠD</t>
  </si>
  <si>
    <t>ZŠ a MŠ Habartice 213 - ŠD</t>
  </si>
  <si>
    <t>ZŠ a MŠ Hejnice, Lázeňská 406 - ŠD</t>
  </si>
  <si>
    <t>ZŠ a MŠ Jindřichovice p. S. 312 - ŠD</t>
  </si>
  <si>
    <t>ZŠ a MŠ Krásný Les 258 - ŠD</t>
  </si>
  <si>
    <t>ZŠ Lázně Libverda, č. p. 112</t>
  </si>
  <si>
    <t>ZŠ Nové Město p. S., Tylova 694</t>
  </si>
  <si>
    <t>ZŠ Nové Město p. S., Jindřichovická 325 - ŠD</t>
  </si>
  <si>
    <t>ZŠ a MŠ Raspenava, Moskevská 117 - ŠD</t>
  </si>
  <si>
    <t>ZŠ a MŠ Raspenava, Moskevská 117 - ŠK</t>
  </si>
  <si>
    <t>ZŠ a MŠ Višňová 173</t>
  </si>
  <si>
    <t>ZŠ a MŠ Višňová 159 - ŠD</t>
  </si>
  <si>
    <t>ZŠ Jablonec n. N., Sokolí 9 - ŠD</t>
  </si>
  <si>
    <t>ZŠ Jablonec n. N., Arbesova 30 - ŠD</t>
  </si>
  <si>
    <t>ZŠ Jablonec n. N., Liberecká 26 - ŠD</t>
  </si>
  <si>
    <t>ZŠ Jablonec n. N., Mozartova 22 - ŠD</t>
  </si>
  <si>
    <t>ZŠ Jablonec n. N., Na Šumavě 43 - ŠD</t>
  </si>
  <si>
    <t>ZŠ Jablonec n. N., Pasířská 72 - ŠD</t>
  </si>
  <si>
    <t>ZŠ Jablonec n. N., Pivovarská 12 - ŠD</t>
  </si>
  <si>
    <t>ZŠ Jablonec n. N., Pod Vodárnou 10 - ŠD</t>
  </si>
  <si>
    <t>ZŠ Jablonec n. N., Rychnovská 215 - ŠD</t>
  </si>
  <si>
    <t>ZŠ Jablonec n.N., Janáčkova 42 - ŠD</t>
  </si>
  <si>
    <t>ŠD Janov n. N. 374</t>
  </si>
  <si>
    <t>ŠK Janov n. N. 374</t>
  </si>
  <si>
    <t>ZŠ a MŠ Josefův Důl 283 - ŠD</t>
  </si>
  <si>
    <t>ZŠ Lučany n. N. 420</t>
  </si>
  <si>
    <t>ŠD Lučany 420</t>
  </si>
  <si>
    <t>ŠD Lučany 630</t>
  </si>
  <si>
    <t>ZŠ a MŠ Nová Ves n. N. 264 - ŠD</t>
  </si>
  <si>
    <t xml:space="preserve">ZŠ Rádlo 121 </t>
  </si>
  <si>
    <t>ZŠ Rádlo 121 - ŠD</t>
  </si>
  <si>
    <t>ZŠ a MŠ Rychnov u Jabl. n. N., Ještědská 429 - ŠD</t>
  </si>
  <si>
    <t>ZŠ a OA Tanvald, Školní 416</t>
  </si>
  <si>
    <t>ŠD Školní 416, Tanvald</t>
  </si>
  <si>
    <t>ŠD Raisova 333, Tanvald</t>
  </si>
  <si>
    <t>ŠK Školní 416, Tanvald</t>
  </si>
  <si>
    <t>ZŠ Tanvald, Sportovní 576</t>
  </si>
  <si>
    <t>ZŠ Tanvald, U Stadionu 589 - ŠD</t>
  </si>
  <si>
    <t>ZŠ a MŠ Albrechtice v Jiz. horách 226 - ŠD</t>
  </si>
  <si>
    <t>ZŠ Desná v Jiz. horách, Krkonošská 613 - ŠD</t>
  </si>
  <si>
    <t>ZŠ Harrachov, Nový Svět 77 - ŠD</t>
  </si>
  <si>
    <t>ZŠ a MŠ Kořenov 800 - ŠD</t>
  </si>
  <si>
    <t>ZŠ Plavy 65 - ŠD</t>
  </si>
  <si>
    <t>ZŠ Smržovka, Školní 828 - ŠD</t>
  </si>
  <si>
    <t>ZŠ a MŠ Velké Hamry II. 212</t>
  </si>
  <si>
    <t>ŠD Velké Hamry II.212</t>
  </si>
  <si>
    <t>ŠD Velké Hamry, Školní 541</t>
  </si>
  <si>
    <t>ZŠ a MŠ Zlatá Olešnice 34 - ŠD</t>
  </si>
  <si>
    <t>ZŠ Železný Brod, Pelechovská 800 - ŠD</t>
  </si>
  <si>
    <t>ZŠ Železný Brod, Školní 700 - ŠD</t>
  </si>
  <si>
    <t>ZŠ Koberovy 1</t>
  </si>
  <si>
    <t>ZŠ Koberovy 1 - ŠD</t>
  </si>
  <si>
    <t>ZŠ Koberovy 200</t>
  </si>
  <si>
    <t>ZŠ Koberovy 200 - ŠD</t>
  </si>
  <si>
    <t>ZŠ Pěnčín 22, Bratříkov</t>
  </si>
  <si>
    <t>ZŠ Pěnčín 22, Bratříkov - ŠD</t>
  </si>
  <si>
    <t>ZŠ a MŠ Skuhrov, Huntířov n. J. 63 - ŠD</t>
  </si>
  <si>
    <t>ZŠ Zásada 264 - ŠD</t>
  </si>
  <si>
    <t>ZŠ Česká Lípa, Jižní 1903 - ŠD</t>
  </si>
  <si>
    <t>ZŠ Česká Lípa, 28.října 2733</t>
  </si>
  <si>
    <t>ZŠ Česká Lípa, 28.října 2733 - ŠD</t>
  </si>
  <si>
    <t>ZŠ Česká Lípa, 28.října 2733 - ŠK</t>
  </si>
  <si>
    <t>ZŠ Česká Lípa, A. Sovy 3056 - ŠD</t>
  </si>
  <si>
    <t>ZŠ Česká Lípa, A. Sovy 1740 - ŠD</t>
  </si>
  <si>
    <t>ZŠ Česká Lípa, A. Sovy 3056 - ŠK</t>
  </si>
  <si>
    <t>ZŠ Česká Lípa, Mánesova 1526 - ŠD</t>
  </si>
  <si>
    <t>ZŠ Česká Lípa, Mánesova 1526 - ŠK</t>
  </si>
  <si>
    <t>ZŠ Česká Lípa, Partyzánská 1053 - ŠD</t>
  </si>
  <si>
    <t>ZŠ Česká Lípa, Pátova 406 - ŠD</t>
  </si>
  <si>
    <t>ZŠ Česká Lípa, Pátova 406 - ŠK</t>
  </si>
  <si>
    <t>ZŠ Česká Lípa, Školní 2520 - ŠD</t>
  </si>
  <si>
    <t>ZŠ Česká Lípa, Šluknovská 2904 - ŠD</t>
  </si>
  <si>
    <t>ZŠ a MŠ Česká Lípa, Nerudova 627 - ŠD</t>
  </si>
  <si>
    <t>ZŠ a MŠ Česká Lípa, Jižní 1970 - ŠD</t>
  </si>
  <si>
    <t>ZŠ a MŠ Česká Lípa, Nerudova 627 - ŠK</t>
  </si>
  <si>
    <t>ZŠ a MŠ Česká Lípa, Jižní 1970 - ŠK</t>
  </si>
  <si>
    <t>ZŠ a MŠ Brniště 101 - ŠD</t>
  </si>
  <si>
    <t>MŠ Doksy, Pražská 836 - ŠD</t>
  </si>
  <si>
    <t>ZŠ a MŠ Doksy-Staré Splavy, Jezerní 74 - ŠD</t>
  </si>
  <si>
    <t>ZŠ Doksy, Valdštejnská 251 - ŠD</t>
  </si>
  <si>
    <t>ZŠ Dubá, Dlouhá 113 - ŠD</t>
  </si>
  <si>
    <t>ZŠ Dubá, Dlouhá 113 - ŠK</t>
  </si>
  <si>
    <t>ZŠ Dubnice 240 - ŠD</t>
  </si>
  <si>
    <t>ZŠ a MŠ Holany 45 - ŠD</t>
  </si>
  <si>
    <t>ZŠ a MŠ Horní Libchava 196 - ŠD</t>
  </si>
  <si>
    <t>ŠD Horní Police, 9. května 2 - ŠD</t>
  </si>
  <si>
    <t>Jestřebí 105</t>
  </si>
  <si>
    <t>Provodín 117</t>
  </si>
  <si>
    <t>ZŠ Kravaře, Školní 115 - ŠD</t>
  </si>
  <si>
    <t>ZŠ a MŠ Mimoň, Komenského 101 - ŠD</t>
  </si>
  <si>
    <t>ZŠ a MŠ Mimoň, Letná 236</t>
  </si>
  <si>
    <t>ZŠ a MŠ Mimoň, Luční 530</t>
  </si>
  <si>
    <t>ZŠ a MŠ Nový Oldřichov 86 - ŠD</t>
  </si>
  <si>
    <t>ZŠ a MŠ Okna 3 - ŠD</t>
  </si>
  <si>
    <t>ZŠ a MŠ Ralsko-Kuřivody 700 - ŠD</t>
  </si>
  <si>
    <t>ZŠ a MŠ Stráž p. R., Pionýrů 141 - ŠD</t>
  </si>
  <si>
    <t>ZŠ a MŠ Stružnice</t>
  </si>
  <si>
    <t>ZŠ Stružnice-Jezvé 137 - ŠD</t>
  </si>
  <si>
    <t>ZŠ a MŠ Volfartice 81 - ŠD</t>
  </si>
  <si>
    <t>ZŠ a MŠ Zahrádky u Č. L. 19 - ŠD</t>
  </si>
  <si>
    <t>ZŠ a MŠ Zákupy, Školní 347 - ŠD</t>
  </si>
  <si>
    <t>ZŠ a MŠ Žandov, Kostelní 200 - ŠD</t>
  </si>
  <si>
    <t xml:space="preserve">ZŠ Nový Bor, B. Němcové 539 </t>
  </si>
  <si>
    <t>ZŠ Nový Bor, Lesná 742 - ŠD</t>
  </si>
  <si>
    <t>ZŠ Nový Bor, Gen. Svobody 355 - ŠD</t>
  </si>
  <si>
    <t>ZŠ Nový Bor, nám. Míru 128 - ŠD</t>
  </si>
  <si>
    <t>ZŠ praktická, Nový Bor, nám. Míru 104</t>
  </si>
  <si>
    <t>ZŠ praktická, Nový Bor, nám. Míru 104 - ŠD</t>
  </si>
  <si>
    <t>ZŠ Cvikov, Nerudova 300 - ŠD</t>
  </si>
  <si>
    <t>ZŠ a MŠ Kamenický Šenov, nám. Míru 616 - ŠD</t>
  </si>
  <si>
    <t>ZŠ a MŠ Kamenický Šenov-Prácheň 126 - ŠD</t>
  </si>
  <si>
    <t>ZŠ a MŠ Kunratice u Cvikova 255 - ŠD</t>
  </si>
  <si>
    <t>ZŠ a MŠ Okrouhlá 11 - ŠD</t>
  </si>
  <si>
    <t>ZŠ a MŠ Polevsko 167 - ŠD</t>
  </si>
  <si>
    <t>ZŠ a MŠ Prysk, Dolní Prysk 56 - ŠD</t>
  </si>
  <si>
    <t>ZŠ a MŠ Skalice u Č. Lípy 117 - ŠD</t>
  </si>
  <si>
    <t>ZŠ a MŠ Sloup v Čechách 81 - ŠD</t>
  </si>
  <si>
    <t>ZŠ Svor 242</t>
  </si>
  <si>
    <t>ZŠ Svor 242 - ŠD</t>
  </si>
  <si>
    <t>ZŠ Semily, Jizerská 564 - ŠD</t>
  </si>
  <si>
    <t>ZŠ Semily, Komenského nám. 150 - ŠD</t>
  </si>
  <si>
    <t>ZŠ I. Olbrachta Semily, Nad Špejcharem 574</t>
  </si>
  <si>
    <t>ZŠ Semily, Nad Špejcharem 574 - ŠK</t>
  </si>
  <si>
    <t>ZŠ a SŠ Semily, Tyršova 485 - ŠD</t>
  </si>
  <si>
    <t>ZŠ praktická a ZŠ speciální Semily, Jizerská 564</t>
  </si>
  <si>
    <t>ZŠ praktická a ZŠ speciální Semily, Jizerská 564 - ŠD</t>
  </si>
  <si>
    <t>ZŠ  a MŠ Benešov u Semil 193 - ŠD</t>
  </si>
  <si>
    <t>ZŠ a MŠ Bozkov 233 - ŠD</t>
  </si>
  <si>
    <t>ZŠ a MŠ Háje n. J. - Loukov 45 - ŠD</t>
  </si>
  <si>
    <t>ZŠ a MŠ Chuchelna 50 - ŠD</t>
  </si>
  <si>
    <t>ZŠ a MŠ Jesenný 221- ŠD</t>
  </si>
  <si>
    <t>ZŠ Košťálov 128 - ŠD</t>
  </si>
  <si>
    <t>ZŠ Libštát 17 - ŠD</t>
  </si>
  <si>
    <t>ZŠ Lomnice n. P.,  Školní náměstí 1000 - ŠD</t>
  </si>
  <si>
    <t>ZŠ a MŠ Nová Ves n. P. 250 - ŠD</t>
  </si>
  <si>
    <t>ZŠ a MŠ Slaná 68 - ŠD</t>
  </si>
  <si>
    <t>ZŠ a MŠ Stružinec 102 - ŠD</t>
  </si>
  <si>
    <t>ZŠ Vysoké n. J., nám. Dr. K.Kramáře 124 - ŠD</t>
  </si>
  <si>
    <t>ZŠ Jilemnice, Jana Harracha 97</t>
  </si>
  <si>
    <t>ZŠ Jilemnice, Komenského 103 - ŠD</t>
  </si>
  <si>
    <t>ZŠ Jilemnice, Komenského 288</t>
  </si>
  <si>
    <t xml:space="preserve">ZŠ Jilemnice, Jana Harracha 101 - ŠD </t>
  </si>
  <si>
    <t xml:space="preserve">ZŠ Jilemnice, Komenského 288 - ŠK </t>
  </si>
  <si>
    <t>ZŠ a MŠ  Benecko 150</t>
  </si>
  <si>
    <t>ZŠ Benecko 150 - ŠD</t>
  </si>
  <si>
    <t>ZŠ Dolní Štěpanice 87 - ŠD</t>
  </si>
  <si>
    <t>ZŠ a MŠ Čistá u Horek 236 - ŠD</t>
  </si>
  <si>
    <t>ZŠ a MŠ Horní Branná č.p. 1 - ŠD</t>
  </si>
  <si>
    <t>ZŠ, MŠ a ZUŠ Jablonec n. J., Školní 370 - ŠD</t>
  </si>
  <si>
    <t>ZŠ a MŠ Martinice v Krkonoších 68 - ŠD</t>
  </si>
  <si>
    <t>ZŠ a MŠ Mříčná 191 - ŠD</t>
  </si>
  <si>
    <t>ZŠ Poniklá 148 - ŠD</t>
  </si>
  <si>
    <t>ZŠ a Středisko volného času, Rokytnice nad Jizerou, příspěvková organizace</t>
  </si>
  <si>
    <t>ZŠ Rokytnice n. J., Dolní 172 - ŠD</t>
  </si>
  <si>
    <t>ZŠ a MŠ Roztoky u Jilemnice 190 - ŠD</t>
  </si>
  <si>
    <t>ZŠ a MŠ Studenec 367 - ŠD</t>
  </si>
  <si>
    <t>ZŠ a MŠ Studenec 367 - ŠK</t>
  </si>
  <si>
    <t>ZŠ Víchová n. J. 140</t>
  </si>
  <si>
    <t>ZŠ Víchová n. J. 140 - ŠD</t>
  </si>
  <si>
    <t>ZŠ a MŠ Vítkovice v Krkonoších 28 - ŠD</t>
  </si>
  <si>
    <t xml:space="preserve">MŠ a ZŠ Turnov, Kosmonautů 1641 </t>
  </si>
  <si>
    <t>ZŠ Turnov, 28.října 18 - ŠD</t>
  </si>
  <si>
    <t xml:space="preserve">ZŠ Turnov, Alešova 1723 - ŠD </t>
  </si>
  <si>
    <t>ZŠ Turnov, U školy 56</t>
  </si>
  <si>
    <t>ZŠ Turnov, U školy 56 - ŠD</t>
  </si>
  <si>
    <t>ZŠ Turnov, Zborovská 519</t>
  </si>
  <si>
    <t>ZŠ Turnov, Zborovská 519 - ŠD</t>
  </si>
  <si>
    <t>ZŠ Turnov, Žižkova 518 - ŠD</t>
  </si>
  <si>
    <t>ZŠ Turnov, Žižkova 518 - ŠK</t>
  </si>
  <si>
    <t>ZŠ a MŠ Hrubá Skála, Doubravice 61 - ŠD</t>
  </si>
  <si>
    <t>ZŠ Jenišovice 180 - ŠD</t>
  </si>
  <si>
    <t>ZŠ Kobyly 31 - ŠD</t>
  </si>
  <si>
    <t>ZŠ a MŠ Malá Skála 60 - ŠD</t>
  </si>
  <si>
    <t>ZŠ Mírová p. K., Bělá 31 - ŠD</t>
  </si>
  <si>
    <t>ZŠ Ohrazenice 81 - ŠD</t>
  </si>
  <si>
    <t>ZŠ a MŠ Pěnčín 17 - ŠD</t>
  </si>
  <si>
    <t xml:space="preserve">ZŠ Přepeře 47         </t>
  </si>
  <si>
    <t xml:space="preserve">ZŠ Přepeře 47 - ŠD         </t>
  </si>
  <si>
    <t>ZŠ Příšovice 178 - ŠD</t>
  </si>
  <si>
    <t>ZŠ Rovensko p. T., Revoluční 413 - ŠD</t>
  </si>
  <si>
    <t>ZŠ a MŠ Svijanský Újezd 78 - ŠD</t>
  </si>
  <si>
    <t>ZŠ Radostín 19, Sychrov - ŠD</t>
  </si>
  <si>
    <t>ZŠ a MŠ Tatobity 74 - ŠD</t>
  </si>
  <si>
    <t>ZŠ a MŠ Všeň 9 - ŠD</t>
  </si>
  <si>
    <t>LB</t>
  </si>
  <si>
    <t>NB</t>
  </si>
  <si>
    <t>FR</t>
  </si>
  <si>
    <t>JN</t>
  </si>
  <si>
    <t>TN</t>
  </si>
  <si>
    <t>ŽB</t>
  </si>
  <si>
    <t>ČL</t>
  </si>
  <si>
    <t>SM</t>
  </si>
  <si>
    <t>JI</t>
  </si>
  <si>
    <t>TU</t>
  </si>
  <si>
    <t>pořadí ORP</t>
  </si>
  <si>
    <t>ORP</t>
  </si>
  <si>
    <t>DDM Liberec, Riegrova 1278/16  Celkem</t>
  </si>
  <si>
    <t>MŠ Liberec, Aloisina výšina 645/55 Celkem</t>
  </si>
  <si>
    <t>MŠ Liberec, Bezová 274/1 Celkem</t>
  </si>
  <si>
    <t>MŠ Liberec, Broumovská 840/7 Celkem</t>
  </si>
  <si>
    <t>MŠ Liberec, Březinova 389/8 Celkem</t>
  </si>
  <si>
    <t>MŠ Liberec, Burianova 972/2 Celkem</t>
  </si>
  <si>
    <t>MŠ Liberec, Dělnická 831/7 Celkem</t>
  </si>
  <si>
    <t>MŠ Liberec, Dětská 461 Celkem</t>
  </si>
  <si>
    <t>MŠ Liberec, Gagarinova 788/9 Celkem</t>
  </si>
  <si>
    <t>MŠ Liberec, Horská 166/27 Celkem</t>
  </si>
  <si>
    <t>MŠ Liberec, Husova 184/72 Celkem</t>
  </si>
  <si>
    <t>MŠ Liberec, Jabloňová 446/29 Celkem</t>
  </si>
  <si>
    <t>MŠ Liberec, Jeřmanická 487/27 Celkem</t>
  </si>
  <si>
    <t>MŠ Liberec, Jugoslávská 128/1 Celkem</t>
  </si>
  <si>
    <t>MŠ Liberec, Kaplického 386 Celkem</t>
  </si>
  <si>
    <t>MŠ Liberec, Klášterní 149/16 Celkem</t>
  </si>
  <si>
    <t>MŠ Liberec, Klášterní 466/4 Celkem</t>
  </si>
  <si>
    <t>MŠ Liberec, Matoušova 468/12 Celkem</t>
  </si>
  <si>
    <t>MŠ Liberec, Na Pískovně 761/3 Celkem</t>
  </si>
  <si>
    <t>MŠ Liberec, Nezvalova 661/20 Celkem</t>
  </si>
  <si>
    <t>MŠ Liberec, Oldřichova 836/5 Celkem</t>
  </si>
  <si>
    <t>MŠ Liberec, Purkyňova 458/19 Celkem</t>
  </si>
  <si>
    <t>MŠ Liberec, Strakonická 211/12 Celkem</t>
  </si>
  <si>
    <t>MŠ Liberec, Stromovka 285/1 Celkem</t>
  </si>
  <si>
    <t>MŠ Liberec, Školní vršek 503/3 Celkem</t>
  </si>
  <si>
    <t>MŠ Liberec, Truhlářská 340/7 Celkem</t>
  </si>
  <si>
    <t>MŠ Liberec, U Školky 67 Celkem</t>
  </si>
  <si>
    <t>MŠ Liberec, Vzdušná 509/20 Celkem</t>
  </si>
  <si>
    <t>MŠ Liberec, Žitavská 122/68 Celkem</t>
  </si>
  <si>
    <t>MŠ Liberec, Žitná 832/19 Celkem</t>
  </si>
  <si>
    <t>ZŠ a MŠ Liberec, Proboštská 38/6 Celkem</t>
  </si>
  <si>
    <t>ZŠ a ZUŠ Liberec, Jabloňová 564/43 Celkem</t>
  </si>
  <si>
    <t>ZŠ Liberec, Aloisina výšina 642 Celkem</t>
  </si>
  <si>
    <t>ZŠ Liberec, Broumovská 847/7  Celkem</t>
  </si>
  <si>
    <t>ZŠ Liberec, Česká 354 Celkem</t>
  </si>
  <si>
    <t>ZŠ Liberec, Dobiášova 851/5 Celkem</t>
  </si>
  <si>
    <t>ZŠ Liberec, Husova 142/44 Celkem</t>
  </si>
  <si>
    <t>ZŠ Liberec, Ještědská 354/88 Celkem</t>
  </si>
  <si>
    <t>ZŠ Liberec, Kaplického 384 Celkem</t>
  </si>
  <si>
    <t>ZŠ a MŠ Liberec, Křížanská 80 Celkem</t>
  </si>
  <si>
    <t>ZŠ Liberec, Lesní 575/12 Celkem</t>
  </si>
  <si>
    <t>ZŠ Liberec, Na Výběžku 118 Celkem</t>
  </si>
  <si>
    <t>ZŠ Liberec, Nám. Míru 212/2 Celkem</t>
  </si>
  <si>
    <t>ZŠ Liberec, Oblačná 101/15 Celkem</t>
  </si>
  <si>
    <t>ZŠ Liberec, Sokolovská 328 Celkem</t>
  </si>
  <si>
    <t>ZŠ Liberec, Švermova 403/40 Celkem</t>
  </si>
  <si>
    <t>ZŠ Liberec, U Soudu 369/8 Celkem</t>
  </si>
  <si>
    <t>ZŠ Liberec, U Školy 222/6 Celkem</t>
  </si>
  <si>
    <t>ZŠ Liberec, ul. 5. května 64/49 Celkem</t>
  </si>
  <si>
    <t>ZŠ Liberec, Vrchlického 262/17 Celkem</t>
  </si>
  <si>
    <t>ZŠ, Liberec, Orlí 140/7 Celkem</t>
  </si>
  <si>
    <t>MŠ Liberec, Skloněná 1414 Celkem</t>
  </si>
  <si>
    <t>MŠ Liberec, Východní 270 Celkem</t>
  </si>
  <si>
    <t>ZŠ Liberec, Nad Školou 278 Celkem</t>
  </si>
  <si>
    <t>MŠ Bílá 76 Celkem</t>
  </si>
  <si>
    <t>ZŠ a MŠ Bílý Kostel n. N. 227 Celkem</t>
  </si>
  <si>
    <t>MŠ Český Dub, Kostelní 4/IV Celkem</t>
  </si>
  <si>
    <t>ZŠ Český Dub, Komenského 46/I Celkem</t>
  </si>
  <si>
    <t>ZŠ a MŠ Dlouhý Most 102 Celkem</t>
  </si>
  <si>
    <t>ZŠ a MŠ Hlavice 3 Celkem</t>
  </si>
  <si>
    <t>MŠ Hodkovice n. M., Podlesí 560 Celkem</t>
  </si>
  <si>
    <t>ZŠ Hodkovice n. M., J.A. Komenského 467 Celkem</t>
  </si>
  <si>
    <t>DDM Hrádek n. N., Žitavská 260 Celkem</t>
  </si>
  <si>
    <t>MŠ Hrádek n. N. - Donín, Rybářská 36 Celkem</t>
  </si>
  <si>
    <t>MŠ Hrádek n. N., Liberecká 607 Celkem</t>
  </si>
  <si>
    <t>MŠ Hrádek n. N., Oldřichovská 462 Celkem</t>
  </si>
  <si>
    <t>ZŠ a MŠ Hrádek n. N., Hartavská 220 Celkem</t>
  </si>
  <si>
    <t>ZŠ Hrádek n. N., Donínská 244 Celkem</t>
  </si>
  <si>
    <t>ZŠ Hrádek n. N., Donín 244 Celkem</t>
  </si>
  <si>
    <t>ZŠ a ZUŠ Hrádek n. N., Komenského 478 Celkem</t>
  </si>
  <si>
    <t>ZŠ Hrádek n. N., Školní 325 Celkem</t>
  </si>
  <si>
    <t>ZŠ a MŠ Chotyně 79 Celkem</t>
  </si>
  <si>
    <t>MŠ Chrastava, Revoluční 488 Celkem</t>
  </si>
  <si>
    <t>ŠJ Chrastava, Turpišova 343 Celkem</t>
  </si>
  <si>
    <t>ZŠ a MŠ Chrastava, Vítkov 69 Celkem</t>
  </si>
  <si>
    <t>ZŠ Chrastava, nám. 1.máje 228 Celkem</t>
  </si>
  <si>
    <t>MŠ Jablonné v Podj., Liberecká 76 Celkem</t>
  </si>
  <si>
    <t>ZŠ a ZUŠ Jablonné v Podj., U Školy 98 Celkem</t>
  </si>
  <si>
    <t>ZŠ Jablonné v Podj., Komenského 453 Celkem</t>
  </si>
  <si>
    <t>ZŠ praktická a ZŠ speciální, Jablonné v Podj., Komenského 453  Celkem</t>
  </si>
  <si>
    <t>ZŠ a MŠ Křižany, Žibřidice 271 Celkem</t>
  </si>
  <si>
    <t>ZŠ a MŠ Mníšek 198 Celkem</t>
  </si>
  <si>
    <t>ZŠ a MŠ Nová Ves 180 Celkem</t>
  </si>
  <si>
    <t>ZŠ a MŠ Osečná  63 Celkem</t>
  </si>
  <si>
    <t>ZŠ a MŠ Rynoltice 200 Celkem</t>
  </si>
  <si>
    <t>ZŠ a MŠ Stráž n. N., Majerova 138 Celkem</t>
  </si>
  <si>
    <t>ZŠ a MŠ Světlá p. J. 15 Celkem</t>
  </si>
  <si>
    <t>MŠ Všelibice 100 Celkem</t>
  </si>
  <si>
    <t>MŠ Šimonovice 482 Celkem</t>
  </si>
  <si>
    <t>ŠJ Frýdlant, Školní 692 Celkem</t>
  </si>
  <si>
    <t>ZŠ speciální, Frýdlant, Husova 784 Celkem</t>
  </si>
  <si>
    <t>ZŠ, ZUŠ a MŠ Frýdlant, Purkyňova 510 Celkem</t>
  </si>
  <si>
    <t>ZŠ a MŠ Bílý Potok 220 Celkem</t>
  </si>
  <si>
    <t>ZŠ a MŠ Bulovka 156 Celkem</t>
  </si>
  <si>
    <t>ZŠ a MŠ Dětřichov 234 Celkem</t>
  </si>
  <si>
    <t>ZŠ a MŠ Dolní Řasnice 270 Celkem</t>
  </si>
  <si>
    <t>ZŠ a MŠ Habartice 213 Celkem</t>
  </si>
  <si>
    <t>ZŠ a MŠ Hejnice, Lázeňská 406 Celkem</t>
  </si>
  <si>
    <t>ZŠ a MŠ Jindřichovice p. S. 312 Celkem</t>
  </si>
  <si>
    <t>ZŠ a MŠ Krásný Les 258 Celkem</t>
  </si>
  <si>
    <t>ZŠ a MŠ Kunratice 124 Celkem</t>
  </si>
  <si>
    <t>MŠ Lázně Libverda 177 Celkem</t>
  </si>
  <si>
    <t>ZŠ Lázně Libverda, č. p. 112 Celkem</t>
  </si>
  <si>
    <t>MŠ Nové Město p. S., Mánesova 952 Celkem</t>
  </si>
  <si>
    <t>SVČ, Nové Město pod Smrkem Celkem</t>
  </si>
  <si>
    <t>ZŠ Nové Město p. S., Tylova 694 Celkem</t>
  </si>
  <si>
    <t>ZŠ a MŠ Raspenava, Fučíkova 430 Celkem</t>
  </si>
  <si>
    <t>ZŠ a MŠ Višňová, č. p. 173 Celkem</t>
  </si>
  <si>
    <t>ZŠ a MŠ Višňová 173 Celkem</t>
  </si>
  <si>
    <t>DDM Vikýř Jablonec n. N., Podhorská 49 Celkem</t>
  </si>
  <si>
    <t>MŠ Jablonec n. N., 28.října 16/1858 Celkem</t>
  </si>
  <si>
    <t>MŠ Jablonec n. N., Arbesova 50/3779  Celkem</t>
  </si>
  <si>
    <t>MŠ Jablonec n. N., Čs. armády 37 Celkem</t>
  </si>
  <si>
    <t>MŠ Jablonec n. N., Dolní 3969  Celkem</t>
  </si>
  <si>
    <t>MŠ Jablonec n. N., Havlíčkova 4/130 Celkem</t>
  </si>
  <si>
    <t>MŠ Jablonec n. N., Hřbitovní 10/3677 Celkem</t>
  </si>
  <si>
    <t>MŠ Jablonec n. N., Husova 3/1444 Celkem</t>
  </si>
  <si>
    <t>MŠ Jablonec n. N., J. Hory 31/4097  Celkem</t>
  </si>
  <si>
    <t>MŠ Jablonec n. N., Jugoslávská 13/1885 Celkem</t>
  </si>
  <si>
    <t>MŠ Jablonec n. N., Lovecká 11/249  Celkem</t>
  </si>
  <si>
    <t>MŠ Jablonec n. N., Mechová 10/3645 Celkem</t>
  </si>
  <si>
    <t>MŠ Jablonec n. N., Nová Pasířská 10/3825 Celkem</t>
  </si>
  <si>
    <t>MŠ Jablonec n. N., Slunečná 9/336  Celkem</t>
  </si>
  <si>
    <t>MŠ Jablonec n. N., Střelecká 14/1067  Celkem</t>
  </si>
  <si>
    <t>MŠ Jablonec n. N., Švédská 14/3494 Celkem</t>
  </si>
  <si>
    <t>MŠ Jablonec n. N., Tichá 19/3892 Celkem</t>
  </si>
  <si>
    <t>MŠ Jablonec n. N., Zámecká 10/223  Celkem</t>
  </si>
  <si>
    <t>MŠ Jablonec n. N., Palackého 37 Celkem</t>
  </si>
  <si>
    <t>ZŠ Jablonec n. N., 5. května 76 Celkem</t>
  </si>
  <si>
    <t>ZŠ Jablonec n. N., Arbesova 30 Celkem</t>
  </si>
  <si>
    <t>ZŠ Jablonec n. N., Liberecká 26 Celkem</t>
  </si>
  <si>
    <t>ZŠ Jablonec n. N., Mozartova 24 Celkem</t>
  </si>
  <si>
    <t>ZŠ Jablonec n. N., Na Šumavě 43 Celkem</t>
  </si>
  <si>
    <t>ZŠ Jablonec n. N., Pasířská 72 Celkem</t>
  </si>
  <si>
    <t>ZŠ Jablonec n. N., Pivovarská 15 Celkem</t>
  </si>
  <si>
    <t>ZŠ Jablonec n. N., Pod Vodárnou 10 Celkem</t>
  </si>
  <si>
    <t>ZŠ Jablonec n. N., Rychnovská 216 Celkem</t>
  </si>
  <si>
    <t>ZŠ a MŠ Janov n. N. 374 Celkem</t>
  </si>
  <si>
    <t>ZŠ a MŠ Josefův Důl 208 Celkem</t>
  </si>
  <si>
    <t>MŠ Lučany n. N. 570 Celkem</t>
  </si>
  <si>
    <t>ZŠ Lučany n. N. 420 Celkem</t>
  </si>
  <si>
    <t>MŠ Maršovice 81 Celkem</t>
  </si>
  <si>
    <t>ZŠ a MŠ Nová Ves n. N. 264 Celkem</t>
  </si>
  <si>
    <t>MŠ Rádlo 3 Celkem</t>
  </si>
  <si>
    <t>ZŠ Rádlo 121 Celkem</t>
  </si>
  <si>
    <t>ZŠ a MŠ Rychnov u Jabl. n. N., Školní 488 Celkem</t>
  </si>
  <si>
    <t>MŠ Tanvald, U Školky 579 Celkem</t>
  </si>
  <si>
    <t>MŠ Železný Brod, Na Vápence 766 Celkem</t>
  </si>
  <si>
    <t>SVČ Tanvald, Protifašistických boj. 336 Celkem</t>
  </si>
  <si>
    <t>ZŠ a OA Tanvald, Školní 416 Celkem</t>
  </si>
  <si>
    <t>ZŠ Tanvald, Sportovní 576 Celkem</t>
  </si>
  <si>
    <t>ZŠ a MŠ Albrechtice v Jiz. horách 226 Celkem</t>
  </si>
  <si>
    <t>ZŠ a MŠ Desná v Jiz. horách, Krkonošská 613 Celkem</t>
  </si>
  <si>
    <t>MŠ Harrachov 419 Celkem</t>
  </si>
  <si>
    <t>ZŠ Harrachov, Nový Svět 77  Celkem</t>
  </si>
  <si>
    <t>ZŠ a MŠ Kořenov 800 Celkem</t>
  </si>
  <si>
    <t>MŠ Plavy 24 Celkem</t>
  </si>
  <si>
    <t>ZŠ Plavy 65 Celkem</t>
  </si>
  <si>
    <t>MŠ Smržovka, Havlíčkova 826 Celkem</t>
  </si>
  <si>
    <t>ZŠ Smržovka, Komenského 964 Celkem</t>
  </si>
  <si>
    <t>MŠ Velké Hamry I.621 Celkem</t>
  </si>
  <si>
    <t>ZŠ a MŠ Velké Hamry II.212 Celkem</t>
  </si>
  <si>
    <t>ZŠ a MŠ Velké Hamry II. 212 Celkem</t>
  </si>
  <si>
    <t>ZŠ a MŠ Zlatá Olešnice 34 Celkem</t>
  </si>
  <si>
    <t>MŠ  Železný Brod, Slunečná 327 Celkem</t>
  </si>
  <si>
    <t>MŠ Železný Brod, Stavbařů 832 Celkem</t>
  </si>
  <si>
    <t>SVČ Mozaika Železný Brod, Jiráskovo nábřeží 366 Celkem</t>
  </si>
  <si>
    <t>ZŠ Železný Brod, Pelechovská 800 Celkem</t>
  </si>
  <si>
    <t>ZŠ Železný Brod, Školní 700 Celkem</t>
  </si>
  <si>
    <t>MŠ Koberovy 140 Celkem</t>
  </si>
  <si>
    <t>ZŠ Koberovy 1 Celkem</t>
  </si>
  <si>
    <t>ZŠ Koberovy 200 Celkem</t>
  </si>
  <si>
    <t>MŠ Pěnčín 62 Celkem</t>
  </si>
  <si>
    <t>ZŠ Pěnčín 22, Bratříkov Celkem</t>
  </si>
  <si>
    <t>ZŠ a MŠ Skuhrov, Huntířov n. J. 63 Celkem</t>
  </si>
  <si>
    <t>MŠ Zásada 326 Celkem</t>
  </si>
  <si>
    <t>ZŠ Zásada 264 Celkem</t>
  </si>
  <si>
    <t>DDM Libertin Česká Lípa, Škroupovo nám. 138 Celkem</t>
  </si>
  <si>
    <t>MŠ Česká Lípa,  A.Sovy 1740 Celkem</t>
  </si>
  <si>
    <t>MŠ Česká Lípa, Arbesova 411 Celkem</t>
  </si>
  <si>
    <t>MŠ Česká Lípa, Bratří Čapků 2864 Celkem</t>
  </si>
  <si>
    <t>MŠ Česká Lípa, Moskevská 2434 Celkem</t>
  </si>
  <si>
    <t>MŠ Česká Lípa, Severní 2214 Celkem</t>
  </si>
  <si>
    <t>MŠ Česká Lípa, Svárovská 3315 Celkem</t>
  </si>
  <si>
    <t>MŠ Česká Lípa, Zhořelecká 2607 Celkem</t>
  </si>
  <si>
    <t>ŠJ Česká Lípa, 28. října 2733 Celkem</t>
  </si>
  <si>
    <t>ZŠ a MŠ Česká Lípa, Jižní 1903 Celkem</t>
  </si>
  <si>
    <t>ZŠ Česká Lípa, 28.října 2733 Celkem</t>
  </si>
  <si>
    <t>ZŠ Česká Lípa, A. Sovy 3056 Celkem</t>
  </si>
  <si>
    <t>ZŠ Česká Lípa, Mánesova 1526  Celkem</t>
  </si>
  <si>
    <t>ZŠ Česká Lípa, Partyzánská 1053 Celkem</t>
  </si>
  <si>
    <t>ZŠ Česká Lípa, Pátova 406 Celkem</t>
  </si>
  <si>
    <t>ZŠ Česká Lípa, Školní 2520 Celkem</t>
  </si>
  <si>
    <t>ZŠ Česká Lípa, Šluknovská 2904 Celkem</t>
  </si>
  <si>
    <t>ZŠ, Prakt. škola a MŠ Česká Lípa, Moskevská 679 Celkem</t>
  </si>
  <si>
    <t>MŠ Blíževedly 55 Celkem</t>
  </si>
  <si>
    <t>ZŠ a MŠ Brniště 101 Celkem</t>
  </si>
  <si>
    <t>MŠ Doksy, Libušina 838 Celkem</t>
  </si>
  <si>
    <t>MŠ Doksy, Pražská 836 Celkem</t>
  </si>
  <si>
    <t>ZŠ a MŠ Doksy-Staré Splavy, Jezerní 74 Celkem</t>
  </si>
  <si>
    <t>ZŠ Doksy, Valdštejnská 253  Celkem</t>
  </si>
  <si>
    <t>MŠ Dubá, Luční 28 Celkem</t>
  </si>
  <si>
    <t>ZŠ Dubá, Dlouhá 113 Celkem</t>
  </si>
  <si>
    <t>ZŠ a MŠ Dubnice 240 Celkem</t>
  </si>
  <si>
    <t>ZŠ a MŠ Holany 45 Celkem</t>
  </si>
  <si>
    <t>ZŠ a MŠ Horní Libchava 196 Celkem</t>
  </si>
  <si>
    <t>MŠ Horní Police, Křižíkova 183 Celkem</t>
  </si>
  <si>
    <t>ZŠ Horní Police, 9. května 2 Celkem</t>
  </si>
  <si>
    <t>ZŠ a MŠ Jestřebí 105 Celkem</t>
  </si>
  <si>
    <t>MŠ Kravaře, Úštěcká 43 Celkem</t>
  </si>
  <si>
    <t>ZŠ Kravaře, Školní 115 Celkem</t>
  </si>
  <si>
    <t>ZŠ a MŠ Mimoň Celkem</t>
  </si>
  <si>
    <t>ZŠ a MŠ Mimoň, Mírová 81 Celkem</t>
  </si>
  <si>
    <t>MŠ Noviny pod Ralskem 116 Celkem</t>
  </si>
  <si>
    <t>ZŠ a MŠ Nový Oldřichov 86 Celkem</t>
  </si>
  <si>
    <t>ZŠ a MŠ Okna 3 Celkem</t>
  </si>
  <si>
    <t>MŠ Provodín 1 Celkem</t>
  </si>
  <si>
    <t>ZŠ a MŠ Ralsko-Kuřivody 700 Celkem</t>
  </si>
  <si>
    <t>MŠ Sosnová 49 Celkem</t>
  </si>
  <si>
    <t>ZŠ a MŠ Stráž p. R., Pionýrů 141 Celkem</t>
  </si>
  <si>
    <t>ZŠ a MŠ Stružnice 69 Celkem</t>
  </si>
  <si>
    <t>ZŠ a MŠ Stružnice Celkem</t>
  </si>
  <si>
    <t>ZŠ a MŠ Volfartice 81 Celkem</t>
  </si>
  <si>
    <t>ZŠ a MŠ Zahrádky u Č. L. 19 Celkem</t>
  </si>
  <si>
    <t>ZŠ a MŠ Zákupy, Školní 347 Celkem</t>
  </si>
  <si>
    <t>ZŠ a MŠ Žandov, Kostelní 200 Celkem</t>
  </si>
  <si>
    <t>DDM Nový Bor, Smetanova 387 Celkem</t>
  </si>
  <si>
    <t>MŠ Nový Bor, Svojsíkova 754 Celkem</t>
  </si>
  <si>
    <t>ZŠ Nový Bor, B. Němcové 539 Celkem</t>
  </si>
  <si>
    <t>ZŠ Nový Bor, Gen. Svobody 114 Celkem</t>
  </si>
  <si>
    <t>ZŠ Nový Bor, nám. Míru 128 Celkem</t>
  </si>
  <si>
    <t>ZŠ praktická, Nový Bor, nám. Míru 104 Celkem</t>
  </si>
  <si>
    <t>DDM Cvikováček, ČSLA 195/I, Cvikov Celkem</t>
  </si>
  <si>
    <t>MŠ Cvikov, Jiráskova 88/I Celkem</t>
  </si>
  <si>
    <t>ZŠ Cvikov, Sad 5. května 130/I Celkem</t>
  </si>
  <si>
    <t>ZŠ a MŠ Kamenický Šenov, nám. Míru 616 Celkem</t>
  </si>
  <si>
    <t>ZŠ a MŠ Kamenický Šenov-Prácheň 126 Celkem</t>
  </si>
  <si>
    <t>ZŠ a MŠ Kunratice u Cvikova 255 Celkem</t>
  </si>
  <si>
    <t>ZŠ a MŠ Okrouhlá 11  Celkem</t>
  </si>
  <si>
    <t>ZŠ a MŠ Polevsko 167 Celkem</t>
  </si>
  <si>
    <t>ZŠ a MŠ Prysk, Dolní Prysk 56 Celkem</t>
  </si>
  <si>
    <t>ZŠ a MŠ Skalice u Č. Lípy 264 Celkem</t>
  </si>
  <si>
    <t>ZŠ a MŠ Sloup v Čechách 81 Celkem</t>
  </si>
  <si>
    <t>MŠ Svor 208 Celkem</t>
  </si>
  <si>
    <t>ZŠ Svor 242 Celkem</t>
  </si>
  <si>
    <t>MŠ Semily, Na Olešce 433 Celkem</t>
  </si>
  <si>
    <t>MŠ Semily, Pekárenská 468 Celkem</t>
  </si>
  <si>
    <t>MŠ Treperka a waldorfská Semily, Komenského nám. 146 Celkem</t>
  </si>
  <si>
    <t>SVČ Semily, Tyršova 380 Celkem</t>
  </si>
  <si>
    <t>ZŠ a SŠ Semily, Tyršova 485 Celkem</t>
  </si>
  <si>
    <t>ZŠ praktická a ZŠ speciální Semily, Jizerská 564 Celkem</t>
  </si>
  <si>
    <t>ZŠ Semily, Jizerská 564 Celkem</t>
  </si>
  <si>
    <t>ZŠ Semily, Nad Špejcharem 574 Celkem</t>
  </si>
  <si>
    <t>ZŠ I. Olbrachta Semily, Nad Špejcharem 574 Celkem</t>
  </si>
  <si>
    <t>ZŠ a MŠ Benešov u Semil 193 Celkem</t>
  </si>
  <si>
    <t>ZŠ a MŠ Bozkov 40 Celkem</t>
  </si>
  <si>
    <t>ZŠ a MŠ Háje n. J. - Loukov 45 Celkem</t>
  </si>
  <si>
    <t>ZŠ a MŠ Chuchelna 50 Celkem</t>
  </si>
  <si>
    <t>ZŠ a MŠ Jesenný 221 Celkem</t>
  </si>
  <si>
    <t>MŠ Košťálov 201 Celkem</t>
  </si>
  <si>
    <t>ZŠ Košťálov 128  Celkem</t>
  </si>
  <si>
    <t>MŠ Libštát 212 Celkem</t>
  </si>
  <si>
    <t>ZŠ Libštát 17 Celkem</t>
  </si>
  <si>
    <t>SVČ  Lomnice n. P., Komenského 1037 Celkem</t>
  </si>
  <si>
    <t>MŠ Lomnice n. P., Bezručova 1534 Celkem</t>
  </si>
  <si>
    <t>MŠ Lomnice n. P., Josefa Kábrta 209 Celkem</t>
  </si>
  <si>
    <t>ZŠ Lomnice n. P.,  Školní náměstí 1000 Celkem</t>
  </si>
  <si>
    <t>ZŠ a MŠ Nová Ves n. P. 250 Celkem</t>
  </si>
  <si>
    <t>ZŠ a MŠ Slaná 68 Celkem</t>
  </si>
  <si>
    <t>ZŠ a MŠ Stružinec 102 Celkem</t>
  </si>
  <si>
    <t>MŠ Vysoké n. J., V. Metelky 323 Celkem</t>
  </si>
  <si>
    <t>ZŠ Vysoké n. J., nám. Dr. K.Kramáře 124 Celkem</t>
  </si>
  <si>
    <t>MŠ Záhoří - Pipice 33 Celkem</t>
  </si>
  <si>
    <t>MŠ Jilemnice, Roztocká 994 Celkem</t>
  </si>
  <si>
    <t>ZŠ Jilemnice, Jana Harracha 97 Celkem</t>
  </si>
  <si>
    <t>ZŠ Jilemnice, Komenského 288 Celkem</t>
  </si>
  <si>
    <t>ZŠ a MŠ  Benecko 150 Celkem</t>
  </si>
  <si>
    <t>ZŠ Benecko 150 Celkem</t>
  </si>
  <si>
    <t>ZŠ a MŠ Čistá u Horek 236 Celkem</t>
  </si>
  <si>
    <t>ZŠ a MŠ Horní Branná 257 Celkem</t>
  </si>
  <si>
    <t>ZŠ, MŠ a ZUŠ Jablonec n. J., Školní 370 Celkem</t>
  </si>
  <si>
    <t>MŠ Kruh u Jilemnice 165 Celkem</t>
  </si>
  <si>
    <t>MŠ Levínská Olešnice 151 Celkem</t>
  </si>
  <si>
    <t>ZŠ a MŠ Martinice v Krkonoších 68 Celkem</t>
  </si>
  <si>
    <t>ZŠ a MŠ Mříčná 191 Celkem</t>
  </si>
  <si>
    <t>MŠ Paseky n. J. 264 Celkem</t>
  </si>
  <si>
    <t>MŠ Poniklá 303 Celkem</t>
  </si>
  <si>
    <t>ZŠ Poniklá 148  Celkem</t>
  </si>
  <si>
    <t>DDM Rokytnice n. J., Horní 467 Celkem</t>
  </si>
  <si>
    <t>MŠ Rokytnice n. J., Horní Rokytnice 555 Celkem</t>
  </si>
  <si>
    <t>ZŠ a Středisko volného času, Rokytnice nad Jizerou, příspěvková organizace Celkem</t>
  </si>
  <si>
    <t>ZŠ a MŠ Roztoky u Jilemnice 190 Celkem</t>
  </si>
  <si>
    <t>Základní škola a Středisko volného času, Rokytnice nad Jizerou, příspěvková organizace Celkem</t>
  </si>
  <si>
    <t>ZŠ a MŠ Studenec 367 Celkem</t>
  </si>
  <si>
    <t>ZŠ Víchová n. J. 140 Celkem</t>
  </si>
  <si>
    <t>MŠ Víchová n. J. 197 Celkem</t>
  </si>
  <si>
    <t>ZŠ a MŠ Vítkovice v Krkonoších 28 Celkem</t>
  </si>
  <si>
    <t>MŠ a ZŠ Turnov, Kosmonautů 1641 Celkem</t>
  </si>
  <si>
    <t>MŠ Turnov, 28. října 757 Celkem</t>
  </si>
  <si>
    <t>MŠ Turnov, Bezručova 590 Celkem</t>
  </si>
  <si>
    <t>MŠ Turnov, Hruborohozecká 405 Celkem</t>
  </si>
  <si>
    <t>MŠ Turnov, J. Palacha 1931 Celkem</t>
  </si>
  <si>
    <t>MŠ Turnov, U školy 85 Celkem</t>
  </si>
  <si>
    <t>MŠ Turnov, Zborovská 914 Celkem</t>
  </si>
  <si>
    <t>SVČ Turnov, Husova 77 Celkem</t>
  </si>
  <si>
    <t>ZŠ Turnov, 28.října 18 Celkem</t>
  </si>
  <si>
    <t>ZŠ Turnov, Skálova 600 Celkem</t>
  </si>
  <si>
    <t>ZŠ Turnov Mašov, U Školy 56 - výdejna Celkem</t>
  </si>
  <si>
    <t>ZŠ Turnov, U školy 56 Celkem</t>
  </si>
  <si>
    <t>ZŠ Turnov, Zborovská 519 Celkem</t>
  </si>
  <si>
    <t>ZŠ Turnov, Žižkova 518 Celkem</t>
  </si>
  <si>
    <t>ZŠ a MŠ Hrubá Skála, Doubravice 61 Celkem</t>
  </si>
  <si>
    <t>MŠ Jenišovice 67 Celkem</t>
  </si>
  <si>
    <t>ZŠ Jenišovice 180 Celkem</t>
  </si>
  <si>
    <t>MŠ Sedmihorky 12 Celkem</t>
  </si>
  <si>
    <t>ZŠ Kobyly 31 Celkem</t>
  </si>
  <si>
    <t>ZŠ a MŠ Malá Skála 60 Celkem</t>
  </si>
  <si>
    <t>MŠ Mírová p. K., Chutnovka 56 Celkem</t>
  </si>
  <si>
    <t>ZŠ Mírová p. K., Bělá 31 Celkem</t>
  </si>
  <si>
    <t>MŠ Ohrazenice 92 Celkem</t>
  </si>
  <si>
    <t>ZŠ Ohrazenice 88 Celkem</t>
  </si>
  <si>
    <t>MŠ Olešnice 52 Celkem</t>
  </si>
  <si>
    <t>MŠ Paceřice 100 Celkem</t>
  </si>
  <si>
    <t>ZŠ a MŠ Pěnčín 17 Celkem</t>
  </si>
  <si>
    <t>MŠ Přepeře 229 Celkem</t>
  </si>
  <si>
    <t>ZŠ Přepeře 47          Celkem</t>
  </si>
  <si>
    <t>MŠ Příšovice 162 Celkem</t>
  </si>
  <si>
    <t>ZŠ Příšovice 178 Celkem</t>
  </si>
  <si>
    <t>MŠ Rovensko p. T., Revoluční 440 Celkem</t>
  </si>
  <si>
    <t>ZŠ Rovensko p. T., Revoluční 413 Celkem</t>
  </si>
  <si>
    <t>ZŠ a MŠ Svijanský Újezd 78 Celkem</t>
  </si>
  <si>
    <t>ZŠ Radostín 19, Sychrov Celkem</t>
  </si>
  <si>
    <t>ZŠ a MŠ Tatobity 74 Celkem</t>
  </si>
  <si>
    <t>ZŠ a MŠ Všeň 9 Celkem</t>
  </si>
  <si>
    <t>počet_NEPED</t>
  </si>
  <si>
    <t>MŠ Turnov, Alešova 1140</t>
  </si>
  <si>
    <t>Celkem obecní školy</t>
  </si>
  <si>
    <t>Platy_NEPED</t>
  </si>
  <si>
    <t>Pozn. v buňce !</t>
  </si>
  <si>
    <t>ZŠ Víchová n. J. 140 - ŠJ výdejna</t>
  </si>
  <si>
    <t>ŠJ Okna 13 výdejna</t>
  </si>
  <si>
    <t>Informace o výši finančních prostředků na dorovnání krajských normativů na financování nepedagogických zaměstnanců a ONIV na období září - prosinec 2025</t>
  </si>
  <si>
    <t>ZDE</t>
  </si>
  <si>
    <t>Dokument a bližší informace naleznete:</t>
  </si>
  <si>
    <t>Pozn: Hodnoty vycházejí z údajů k 30. 9. 2024 a mohou být přepočítány na nový školní rok 2025/2026, a to v závislosti na stavu krajské rezervy.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</si>
</sst>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8"/>
      <color indexed="8"/>
      <name val="Arial CE"/>
    </font>
    <font>
      <sz val="8"/>
      <name val="Arial CE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color indexed="8"/>
      <name val="Arial CE"/>
      <family val="2"/>
      <charset val="238"/>
    </font>
    <font>
      <sz val="7.5"/>
      <name val="Arial"/>
      <family val="2"/>
      <charset val="238"/>
    </font>
    <font>
      <sz val="8"/>
      <name val="Tahoma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 CE"/>
      <charset val="238"/>
    </font>
    <font>
      <b/>
      <sz val="8"/>
      <name val="Arial"/>
      <family val="2"/>
    </font>
    <font>
      <i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i/>
      <sz val="10"/>
      <name val="Arial CE"/>
      <charset val="238"/>
    </font>
    <font>
      <sz val="9"/>
      <color indexed="81"/>
      <name val="Tahoma"/>
      <family val="2"/>
      <charset val="238"/>
    </font>
    <font>
      <b/>
      <i/>
      <sz val="11"/>
      <name val="Calibri"/>
      <family val="2"/>
      <charset val="238"/>
    </font>
    <font>
      <u/>
      <sz val="10"/>
      <color theme="10"/>
      <name val="Arial CE"/>
      <charset val="238"/>
    </font>
    <font>
      <u/>
      <sz val="16"/>
      <color theme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28" fillId="0" borderId="0" applyNumberFormat="0" applyFill="0" applyBorder="0" applyAlignment="0" applyProtection="0"/>
  </cellStyleXfs>
  <cellXfs count="111">
    <xf numFmtId="0" fontId="0" fillId="0" borderId="0" xfId="0"/>
    <xf numFmtId="3" fontId="0" fillId="0" borderId="0" xfId="0" applyNumberForma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18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64" fontId="18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3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/>
    <xf numFmtId="0" fontId="3" fillId="0" borderId="1" xfId="0" applyFont="1" applyBorder="1"/>
    <xf numFmtId="0" fontId="19" fillId="7" borderId="1" xfId="0" applyFont="1" applyFill="1" applyBorder="1" applyAlignment="1">
      <alignment horizontal="left"/>
    </xf>
    <xf numFmtId="3" fontId="22" fillId="7" borderId="1" xfId="0" applyNumberFormat="1" applyFont="1" applyFill="1" applyBorder="1"/>
    <xf numFmtId="4" fontId="22" fillId="7" borderId="1" xfId="0" applyNumberFormat="1" applyFont="1" applyFill="1" applyBorder="1"/>
    <xf numFmtId="0" fontId="19" fillId="0" borderId="1" xfId="0" applyFont="1" applyBorder="1" applyAlignment="1">
      <alignment horizontal="left"/>
    </xf>
    <xf numFmtId="3" fontId="10" fillId="0" borderId="1" xfId="0" applyNumberFormat="1" applyFont="1" applyBorder="1"/>
    <xf numFmtId="4" fontId="10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2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4" fillId="5" borderId="1" xfId="0" applyFont="1" applyFill="1" applyBorder="1" applyAlignment="1">
      <alignment horizontal="center"/>
    </xf>
    <xf numFmtId="0" fontId="4" fillId="5" borderId="1" xfId="2" applyFont="1" applyFill="1" applyBorder="1"/>
    <xf numFmtId="3" fontId="4" fillId="5" borderId="1" xfId="0" applyNumberFormat="1" applyFont="1" applyFill="1" applyBorder="1"/>
    <xf numFmtId="4" fontId="4" fillId="5" borderId="1" xfId="0" applyNumberFormat="1" applyFont="1" applyFill="1" applyBorder="1"/>
    <xf numFmtId="0" fontId="3" fillId="0" borderId="1" xfId="0" applyFont="1" applyBorder="1" applyAlignment="1">
      <alignment horizontal="left"/>
    </xf>
    <xf numFmtId="3" fontId="9" fillId="0" borderId="1" xfId="0" applyNumberFormat="1" applyFont="1" applyBorder="1"/>
    <xf numFmtId="4" fontId="9" fillId="0" borderId="1" xfId="0" applyNumberFormat="1" applyFont="1" applyBorder="1"/>
    <xf numFmtId="0" fontId="4" fillId="5" borderId="1" xfId="0" applyFont="1" applyFill="1" applyBorder="1" applyAlignment="1">
      <alignment horizontal="left"/>
    </xf>
    <xf numFmtId="3" fontId="8" fillId="5" borderId="1" xfId="0" applyNumberFormat="1" applyFont="1" applyFill="1" applyBorder="1"/>
    <xf numFmtId="4" fontId="8" fillId="5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4" fillId="5" borderId="1" xfId="0" applyFont="1" applyFill="1" applyBorder="1"/>
    <xf numFmtId="0" fontId="9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0" borderId="1" xfId="0" applyFont="1" applyBorder="1"/>
    <xf numFmtId="0" fontId="8" fillId="5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3" fontId="8" fillId="6" borderId="1" xfId="0" applyNumberFormat="1" applyFont="1" applyFill="1" applyBorder="1"/>
    <xf numFmtId="4" fontId="8" fillId="6" borderId="1" xfId="0" applyNumberFormat="1" applyFon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3" fillId="4" borderId="1" xfId="0" applyFont="1" applyFill="1" applyBorder="1"/>
    <xf numFmtId="0" fontId="9" fillId="4" borderId="1" xfId="0" applyFont="1" applyFill="1" applyBorder="1"/>
    <xf numFmtId="0" fontId="14" fillId="0" borderId="1" xfId="0" applyFont="1" applyBorder="1"/>
    <xf numFmtId="0" fontId="20" fillId="5" borderId="1" xfId="0" applyFont="1" applyFill="1" applyBorder="1"/>
    <xf numFmtId="0" fontId="10" fillId="0" borderId="1" xfId="0" applyFont="1" applyBorder="1" applyProtection="1">
      <protection locked="0"/>
    </xf>
    <xf numFmtId="0" fontId="19" fillId="5" borderId="1" xfId="0" applyFont="1" applyFill="1" applyBorder="1" applyProtection="1">
      <protection locked="0"/>
    </xf>
    <xf numFmtId="0" fontId="10" fillId="0" borderId="1" xfId="3" applyFont="1" applyBorder="1" applyAlignment="1">
      <alignment horizontal="center"/>
    </xf>
    <xf numFmtId="0" fontId="14" fillId="4" borderId="1" xfId="3" applyFont="1" applyFill="1" applyBorder="1"/>
    <xf numFmtId="0" fontId="14" fillId="0" borderId="1" xfId="3" applyFont="1" applyBorder="1"/>
    <xf numFmtId="0" fontId="20" fillId="5" borderId="1" xfId="3" applyFont="1" applyFill="1" applyBorder="1"/>
    <xf numFmtId="0" fontId="3" fillId="0" borderId="1" xfId="0" applyFont="1" applyBorder="1" applyAlignment="1">
      <alignment horizontal="center" wrapText="1"/>
    </xf>
    <xf numFmtId="0" fontId="9" fillId="3" borderId="1" xfId="1" applyFont="1" applyFill="1" applyBorder="1"/>
    <xf numFmtId="0" fontId="7" fillId="0" borderId="1" xfId="1" applyFont="1" applyBorder="1"/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0" fillId="0" borderId="1" xfId="2" applyFont="1" applyBorder="1" applyAlignment="1" applyProtection="1">
      <alignment horizontal="center"/>
      <protection locked="0"/>
    </xf>
    <xf numFmtId="0" fontId="10" fillId="4" borderId="1" xfId="0" applyFont="1" applyFill="1" applyBorder="1" applyProtection="1">
      <protection locked="0"/>
    </xf>
    <xf numFmtId="3" fontId="9" fillId="4" borderId="1" xfId="0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/>
    <xf numFmtId="0" fontId="7" fillId="4" borderId="1" xfId="1" applyFont="1" applyFill="1" applyBorder="1"/>
    <xf numFmtId="0" fontId="12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4" borderId="1" xfId="1" applyFont="1" applyFill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21" fillId="5" borderId="1" xfId="1" applyFont="1" applyFill="1" applyBorder="1"/>
    <xf numFmtId="0" fontId="21" fillId="5" borderId="1" xfId="1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7" borderId="1" xfId="0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3" fontId="8" fillId="7" borderId="1" xfId="0" applyNumberFormat="1" applyFont="1" applyFill="1" applyBorder="1"/>
    <xf numFmtId="4" fontId="8" fillId="7" borderId="1" xfId="0" applyNumberFormat="1" applyFont="1" applyFill="1" applyBorder="1"/>
    <xf numFmtId="4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0" fillId="0" borderId="2" xfId="4" applyFont="1" applyBorder="1"/>
    <xf numFmtId="0" fontId="3" fillId="0" borderId="3" xfId="0" applyFont="1" applyBorder="1"/>
    <xf numFmtId="0" fontId="27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0" fillId="0" borderId="5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29" fillId="0" borderId="0" xfId="5" applyFont="1" applyFill="1"/>
  </cellXfs>
  <cellStyles count="6">
    <cellStyle name="Hypertextový odkaz" xfId="5" builtinId="8"/>
    <cellStyle name="Normální" xfId="0" builtinId="0"/>
    <cellStyle name="Normální 2" xfId="2" xr:uid="{00000000-0005-0000-0000-000001000000}"/>
    <cellStyle name="Normální 3" xfId="3" xr:uid="{5404B6D0-E200-42E6-97D7-71C7312D1423}"/>
    <cellStyle name="Normální 3 2" xfId="4" xr:uid="{30D932A1-49E0-422C-8C88-D2030DAA6D65}"/>
    <cellStyle name="normální_OIII.TURN.e" xfId="1" xr:uid="{00000000-0005-0000-0000-000002000000}"/>
  </cellStyles>
  <dxfs count="0"/>
  <tableStyles count="0" defaultTableStyle="TableStyleMedium2" defaultPivotStyle="PivotStyleLight16"/>
  <colors>
    <mruColors>
      <color rgb="FF66FFFF"/>
      <color rgb="FFFF6699"/>
      <color rgb="FF99FF66"/>
      <color rgb="FFFF66CC"/>
      <color rgb="FFFFFF99"/>
      <color rgb="FFCC99FF"/>
      <color rgb="FFC0C0C0"/>
      <color rgb="FFCCFFCC"/>
      <color rgb="FFFF99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dulk.cz/management-skol/ekonomika/informace-o-vysi-financnich-prostredku-na-dorovnani-krajskych-normativu-na-financovani-nepedagogickych-zamestnancu-a-oniv-na-obdobi-zari-prosinec-2025-obecni-skoly-n488223.ht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7CF7D-2353-4349-B97A-FE1F2B8A2C61}">
  <dimension ref="A1:P972"/>
  <sheetViews>
    <sheetView tabSelected="1" zoomScaleNormal="100" workbookViewId="0">
      <pane xSplit="8" ySplit="4" topLeftCell="I5" activePane="bottomRight" state="frozen"/>
      <selection pane="topRight" activeCell="I1" sqref="I1"/>
      <selection pane="bottomLeft" activeCell="A6" sqref="A6"/>
      <selection pane="bottomRight" activeCell="F3" sqref="F3"/>
    </sheetView>
  </sheetViews>
  <sheetFormatPr defaultRowHeight="12.75" x14ac:dyDescent="0.2"/>
  <cols>
    <col min="2" max="2" width="6" bestFit="1" customWidth="1"/>
    <col min="3" max="3" width="4.140625" bestFit="1" customWidth="1"/>
    <col min="4" max="4" width="8.7109375" bestFit="1" customWidth="1"/>
    <col min="5" max="5" width="8.28515625" style="8" bestFit="1" customWidth="1"/>
    <col min="6" max="6" width="36.5703125" customWidth="1"/>
    <col min="7" max="7" width="4.42578125" style="8" bestFit="1" customWidth="1"/>
    <col min="8" max="8" width="32.140625" customWidth="1"/>
    <col min="9" max="10" width="10.5703125" style="1" customWidth="1"/>
    <col min="11" max="11" width="10.5703125" style="11" customWidth="1"/>
  </cols>
  <sheetData>
    <row r="1" spans="1:13" ht="18.75" x14ac:dyDescent="0.2">
      <c r="A1" s="2" t="s">
        <v>1122</v>
      </c>
      <c r="B1" s="3"/>
      <c r="C1" s="4"/>
      <c r="D1" s="4"/>
      <c r="E1" s="15"/>
      <c r="F1" s="4"/>
      <c r="G1" s="15"/>
      <c r="H1" s="9"/>
      <c r="I1" s="5"/>
      <c r="J1" s="5"/>
      <c r="K1" s="10"/>
      <c r="L1" s="6"/>
      <c r="M1" s="6"/>
    </row>
    <row r="2" spans="1:13" s="23" customFormat="1" ht="15" x14ac:dyDescent="0.2">
      <c r="A2" s="103" t="s">
        <v>1125</v>
      </c>
      <c r="B2" s="16"/>
      <c r="C2" s="17"/>
      <c r="D2" s="17"/>
      <c r="E2" s="18"/>
      <c r="F2" s="17"/>
      <c r="G2" s="18"/>
      <c r="H2" s="19"/>
      <c r="I2" s="20"/>
      <c r="J2" s="20"/>
      <c r="K2" s="21"/>
      <c r="L2" s="22"/>
      <c r="M2" s="22"/>
    </row>
    <row r="3" spans="1:13" ht="20.25" x14ac:dyDescent="0.3">
      <c r="A3" s="7" t="s">
        <v>1124</v>
      </c>
      <c r="F3" s="110" t="s">
        <v>1123</v>
      </c>
    </row>
    <row r="4" spans="1:13" ht="22.5" x14ac:dyDescent="0.2">
      <c r="A4" s="12" t="s">
        <v>467</v>
      </c>
      <c r="B4" s="12" t="s">
        <v>779</v>
      </c>
      <c r="C4" s="12" t="s">
        <v>780</v>
      </c>
      <c r="D4" s="12" t="s">
        <v>468</v>
      </c>
      <c r="E4" s="12" t="s">
        <v>228</v>
      </c>
      <c r="F4" s="13" t="s">
        <v>471</v>
      </c>
      <c r="G4" s="12" t="s">
        <v>0</v>
      </c>
      <c r="H4" s="14" t="s">
        <v>1</v>
      </c>
      <c r="I4" s="104" t="s">
        <v>1118</v>
      </c>
      <c r="J4" s="99" t="s">
        <v>225</v>
      </c>
      <c r="K4" s="98" t="s">
        <v>1115</v>
      </c>
    </row>
    <row r="5" spans="1:13" x14ac:dyDescent="0.2">
      <c r="A5" s="31">
        <v>1</v>
      </c>
      <c r="B5" s="31">
        <v>1</v>
      </c>
      <c r="C5" s="31" t="s">
        <v>769</v>
      </c>
      <c r="D5" s="31">
        <v>691009571</v>
      </c>
      <c r="E5" s="31">
        <v>2330</v>
      </c>
      <c r="F5" s="32" t="s">
        <v>499</v>
      </c>
      <c r="G5" s="31">
        <v>3233</v>
      </c>
      <c r="H5" s="32" t="s">
        <v>499</v>
      </c>
      <c r="I5" s="33">
        <v>844902</v>
      </c>
      <c r="J5" s="34">
        <v>5638</v>
      </c>
      <c r="K5" s="35">
        <v>2.7195</v>
      </c>
    </row>
    <row r="6" spans="1:13" x14ac:dyDescent="0.2">
      <c r="A6" s="36">
        <v>1</v>
      </c>
      <c r="B6" s="36">
        <v>1</v>
      </c>
      <c r="C6" s="36" t="s">
        <v>769</v>
      </c>
      <c r="D6" s="36">
        <v>691009571</v>
      </c>
      <c r="E6" s="36">
        <v>2330</v>
      </c>
      <c r="F6" s="37" t="s">
        <v>781</v>
      </c>
      <c r="G6" s="36"/>
      <c r="H6" s="37"/>
      <c r="I6" s="38">
        <f t="shared" ref="I6:K6" si="0">SUM(I5:I5)</f>
        <v>844902</v>
      </c>
      <c r="J6" s="38">
        <f t="shared" si="0"/>
        <v>5638</v>
      </c>
      <c r="K6" s="39">
        <f t="shared" si="0"/>
        <v>2.7195</v>
      </c>
    </row>
    <row r="7" spans="1:13" x14ac:dyDescent="0.2">
      <c r="A7" s="31">
        <v>2</v>
      </c>
      <c r="B7" s="31">
        <v>1</v>
      </c>
      <c r="C7" s="31" t="s">
        <v>769</v>
      </c>
      <c r="D7" s="31">
        <v>600079465</v>
      </c>
      <c r="E7" s="31">
        <v>2415</v>
      </c>
      <c r="F7" s="40" t="s">
        <v>222</v>
      </c>
      <c r="G7" s="31">
        <v>3141</v>
      </c>
      <c r="H7" s="40" t="s">
        <v>222</v>
      </c>
      <c r="I7" s="41">
        <v>231942</v>
      </c>
      <c r="J7" s="41">
        <v>1326</v>
      </c>
      <c r="K7" s="42">
        <v>0.69330000000000003</v>
      </c>
    </row>
    <row r="8" spans="1:13" x14ac:dyDescent="0.2">
      <c r="A8" s="36">
        <v>2</v>
      </c>
      <c r="B8" s="36">
        <v>1</v>
      </c>
      <c r="C8" s="36" t="s">
        <v>769</v>
      </c>
      <c r="D8" s="36">
        <v>600079465</v>
      </c>
      <c r="E8" s="36">
        <v>2415</v>
      </c>
      <c r="F8" s="43" t="s">
        <v>782</v>
      </c>
      <c r="G8" s="36"/>
      <c r="H8" s="43"/>
      <c r="I8" s="44">
        <f t="shared" ref="I8:K8" si="1">SUM(I7:I7)</f>
        <v>231942</v>
      </c>
      <c r="J8" s="44">
        <f t="shared" si="1"/>
        <v>1326</v>
      </c>
      <c r="K8" s="45">
        <f t="shared" si="1"/>
        <v>0.69330000000000003</v>
      </c>
    </row>
    <row r="9" spans="1:13" x14ac:dyDescent="0.2">
      <c r="A9" s="31">
        <v>3</v>
      </c>
      <c r="B9" s="31">
        <v>1</v>
      </c>
      <c r="C9" s="31" t="s">
        <v>769</v>
      </c>
      <c r="D9" s="31">
        <v>600079066</v>
      </c>
      <c r="E9" s="31">
        <v>2442</v>
      </c>
      <c r="F9" s="40" t="s">
        <v>2</v>
      </c>
      <c r="G9" s="31">
        <v>3141</v>
      </c>
      <c r="H9" s="40" t="s">
        <v>2</v>
      </c>
      <c r="I9" s="41">
        <v>293138</v>
      </c>
      <c r="J9" s="41">
        <v>1853</v>
      </c>
      <c r="K9" s="42">
        <v>0.88000000000000012</v>
      </c>
    </row>
    <row r="10" spans="1:13" x14ac:dyDescent="0.2">
      <c r="A10" s="36">
        <v>3</v>
      </c>
      <c r="B10" s="36">
        <v>1</v>
      </c>
      <c r="C10" s="36" t="s">
        <v>769</v>
      </c>
      <c r="D10" s="36">
        <v>600079066</v>
      </c>
      <c r="E10" s="36">
        <v>2442</v>
      </c>
      <c r="F10" s="43" t="s">
        <v>783</v>
      </c>
      <c r="G10" s="36"/>
      <c r="H10" s="43"/>
      <c r="I10" s="44">
        <f t="shared" ref="I10:K10" si="2">SUM(I9:I9)</f>
        <v>293138</v>
      </c>
      <c r="J10" s="44">
        <f t="shared" si="2"/>
        <v>1853</v>
      </c>
      <c r="K10" s="45">
        <f t="shared" si="2"/>
        <v>0.88000000000000012</v>
      </c>
    </row>
    <row r="11" spans="1:13" x14ac:dyDescent="0.2">
      <c r="A11" s="31">
        <v>4</v>
      </c>
      <c r="B11" s="31">
        <v>1</v>
      </c>
      <c r="C11" s="31" t="s">
        <v>769</v>
      </c>
      <c r="D11" s="31">
        <v>600079074</v>
      </c>
      <c r="E11" s="31">
        <v>2437</v>
      </c>
      <c r="F11" s="40" t="s">
        <v>3</v>
      </c>
      <c r="G11" s="31">
        <v>3141</v>
      </c>
      <c r="H11" s="40" t="s">
        <v>3</v>
      </c>
      <c r="I11" s="41">
        <v>410050</v>
      </c>
      <c r="J11" s="41">
        <v>2737</v>
      </c>
      <c r="K11" s="42">
        <v>1.2267000000000001</v>
      </c>
    </row>
    <row r="12" spans="1:13" x14ac:dyDescent="0.2">
      <c r="A12" s="36">
        <v>4</v>
      </c>
      <c r="B12" s="36">
        <v>1</v>
      </c>
      <c r="C12" s="36" t="s">
        <v>769</v>
      </c>
      <c r="D12" s="36">
        <v>600079074</v>
      </c>
      <c r="E12" s="36">
        <v>2437</v>
      </c>
      <c r="F12" s="43" t="s">
        <v>784</v>
      </c>
      <c r="G12" s="36"/>
      <c r="H12" s="43"/>
      <c r="I12" s="44">
        <f t="shared" ref="I12:K12" si="3">SUM(I11:I11)</f>
        <v>410050</v>
      </c>
      <c r="J12" s="44">
        <f t="shared" si="3"/>
        <v>2737</v>
      </c>
      <c r="K12" s="45">
        <f t="shared" si="3"/>
        <v>1.2267000000000001</v>
      </c>
    </row>
    <row r="13" spans="1:13" x14ac:dyDescent="0.2">
      <c r="A13" s="31">
        <v>5</v>
      </c>
      <c r="B13" s="31">
        <v>1</v>
      </c>
      <c r="C13" s="31" t="s">
        <v>769</v>
      </c>
      <c r="D13" s="31">
        <v>600079554</v>
      </c>
      <c r="E13" s="31">
        <v>2411</v>
      </c>
      <c r="F13" s="40" t="s">
        <v>4</v>
      </c>
      <c r="G13" s="31">
        <v>3141</v>
      </c>
      <c r="H13" s="40" t="s">
        <v>4</v>
      </c>
      <c r="I13" s="41">
        <v>256526</v>
      </c>
      <c r="J13" s="41">
        <v>1547</v>
      </c>
      <c r="K13" s="42">
        <v>0.77329999999999988</v>
      </c>
    </row>
    <row r="14" spans="1:13" x14ac:dyDescent="0.2">
      <c r="A14" s="36">
        <v>5</v>
      </c>
      <c r="B14" s="36">
        <v>1</v>
      </c>
      <c r="C14" s="36" t="s">
        <v>769</v>
      </c>
      <c r="D14" s="36">
        <v>600079554</v>
      </c>
      <c r="E14" s="36">
        <v>2411</v>
      </c>
      <c r="F14" s="43" t="s">
        <v>785</v>
      </c>
      <c r="G14" s="36"/>
      <c r="H14" s="43"/>
      <c r="I14" s="44">
        <f t="shared" ref="I14:K14" si="4">SUM(I13:I13)</f>
        <v>256526</v>
      </c>
      <c r="J14" s="44">
        <f t="shared" si="4"/>
        <v>1547</v>
      </c>
      <c r="K14" s="45">
        <f t="shared" si="4"/>
        <v>0.77329999999999988</v>
      </c>
    </row>
    <row r="15" spans="1:13" x14ac:dyDescent="0.2">
      <c r="A15" s="31">
        <v>6</v>
      </c>
      <c r="B15" s="31">
        <v>1</v>
      </c>
      <c r="C15" s="31" t="s">
        <v>769</v>
      </c>
      <c r="D15" s="31">
        <v>600079520</v>
      </c>
      <c r="E15" s="31">
        <v>2407</v>
      </c>
      <c r="F15" s="40" t="s">
        <v>5</v>
      </c>
      <c r="G15" s="31">
        <v>3141</v>
      </c>
      <c r="H15" s="40" t="s">
        <v>5</v>
      </c>
      <c r="I15" s="41">
        <v>444533</v>
      </c>
      <c r="J15" s="41">
        <v>2975</v>
      </c>
      <c r="K15" s="42">
        <v>1.33</v>
      </c>
    </row>
    <row r="16" spans="1:13" x14ac:dyDescent="0.2">
      <c r="A16" s="36">
        <v>6</v>
      </c>
      <c r="B16" s="36">
        <v>1</v>
      </c>
      <c r="C16" s="36" t="s">
        <v>769</v>
      </c>
      <c r="D16" s="36">
        <v>600079520</v>
      </c>
      <c r="E16" s="36">
        <v>2407</v>
      </c>
      <c r="F16" s="43" t="s">
        <v>786</v>
      </c>
      <c r="G16" s="36"/>
      <c r="H16" s="43"/>
      <c r="I16" s="44">
        <f t="shared" ref="I16:K16" si="5">SUM(I15:I15)</f>
        <v>444533</v>
      </c>
      <c r="J16" s="44">
        <f t="shared" si="5"/>
        <v>2975</v>
      </c>
      <c r="K16" s="45">
        <f t="shared" si="5"/>
        <v>1.33</v>
      </c>
    </row>
    <row r="17" spans="1:11" x14ac:dyDescent="0.2">
      <c r="A17" s="31">
        <v>7</v>
      </c>
      <c r="B17" s="31">
        <v>1</v>
      </c>
      <c r="C17" s="31" t="s">
        <v>769</v>
      </c>
      <c r="D17" s="31">
        <v>600079082</v>
      </c>
      <c r="E17" s="31">
        <v>2422</v>
      </c>
      <c r="F17" s="40" t="s">
        <v>6</v>
      </c>
      <c r="G17" s="31">
        <v>3141</v>
      </c>
      <c r="H17" s="40" t="s">
        <v>6</v>
      </c>
      <c r="I17" s="41">
        <v>300264</v>
      </c>
      <c r="J17" s="41">
        <v>1904</v>
      </c>
      <c r="K17" s="42">
        <v>0.89670000000000005</v>
      </c>
    </row>
    <row r="18" spans="1:11" x14ac:dyDescent="0.2">
      <c r="A18" s="36">
        <v>7</v>
      </c>
      <c r="B18" s="36">
        <v>1</v>
      </c>
      <c r="C18" s="36" t="s">
        <v>769</v>
      </c>
      <c r="D18" s="36">
        <v>600079082</v>
      </c>
      <c r="E18" s="36">
        <v>2422</v>
      </c>
      <c r="F18" s="43" t="s">
        <v>787</v>
      </c>
      <c r="G18" s="36"/>
      <c r="H18" s="43"/>
      <c r="I18" s="44">
        <f t="shared" ref="I18:K18" si="6">SUM(I17:I17)</f>
        <v>300264</v>
      </c>
      <c r="J18" s="44">
        <f t="shared" si="6"/>
        <v>1904</v>
      </c>
      <c r="K18" s="45">
        <f t="shared" si="6"/>
        <v>0.89670000000000005</v>
      </c>
    </row>
    <row r="19" spans="1:11" x14ac:dyDescent="0.2">
      <c r="A19" s="31">
        <v>8</v>
      </c>
      <c r="B19" s="31">
        <v>1</v>
      </c>
      <c r="C19" s="31" t="s">
        <v>769</v>
      </c>
      <c r="D19" s="31">
        <v>600079091</v>
      </c>
      <c r="E19" s="31">
        <v>2427</v>
      </c>
      <c r="F19" s="40" t="s">
        <v>7</v>
      </c>
      <c r="G19" s="31">
        <v>3141</v>
      </c>
      <c r="H19" s="40" t="s">
        <v>287</v>
      </c>
      <c r="I19" s="41">
        <v>72701</v>
      </c>
      <c r="J19" s="41">
        <v>605</v>
      </c>
      <c r="K19" s="42">
        <v>0.22000000000000003</v>
      </c>
    </row>
    <row r="20" spans="1:11" x14ac:dyDescent="0.2">
      <c r="A20" s="36">
        <v>8</v>
      </c>
      <c r="B20" s="36">
        <v>1</v>
      </c>
      <c r="C20" s="36" t="s">
        <v>769</v>
      </c>
      <c r="D20" s="36">
        <v>600079091</v>
      </c>
      <c r="E20" s="36">
        <v>2427</v>
      </c>
      <c r="F20" s="43" t="s">
        <v>788</v>
      </c>
      <c r="G20" s="36"/>
      <c r="H20" s="43"/>
      <c r="I20" s="44">
        <f t="shared" ref="I20:K20" si="7">SUM(I19:I19)</f>
        <v>72701</v>
      </c>
      <c r="J20" s="44">
        <f t="shared" si="7"/>
        <v>605</v>
      </c>
      <c r="K20" s="45">
        <f t="shared" si="7"/>
        <v>0.22000000000000003</v>
      </c>
    </row>
    <row r="21" spans="1:11" x14ac:dyDescent="0.2">
      <c r="A21" s="31">
        <v>9</v>
      </c>
      <c r="B21" s="31">
        <v>1</v>
      </c>
      <c r="C21" s="31" t="s">
        <v>769</v>
      </c>
      <c r="D21" s="31">
        <v>691002606</v>
      </c>
      <c r="E21" s="31">
        <v>2327</v>
      </c>
      <c r="F21" s="40" t="s">
        <v>350</v>
      </c>
      <c r="G21" s="31">
        <v>3141</v>
      </c>
      <c r="H21" s="40" t="s">
        <v>350</v>
      </c>
      <c r="I21" s="41">
        <v>291523</v>
      </c>
      <c r="J21" s="41">
        <v>1836</v>
      </c>
      <c r="K21" s="42">
        <v>0.87330000000000019</v>
      </c>
    </row>
    <row r="22" spans="1:11" x14ac:dyDescent="0.2">
      <c r="A22" s="36">
        <v>9</v>
      </c>
      <c r="B22" s="36">
        <v>1</v>
      </c>
      <c r="C22" s="36" t="s">
        <v>769</v>
      </c>
      <c r="D22" s="36">
        <v>691002606</v>
      </c>
      <c r="E22" s="36">
        <v>2327</v>
      </c>
      <c r="F22" s="43" t="s">
        <v>789</v>
      </c>
      <c r="G22" s="36"/>
      <c r="H22" s="43"/>
      <c r="I22" s="44">
        <f t="shared" ref="I22:K22" si="8">SUM(I21:I21)</f>
        <v>291523</v>
      </c>
      <c r="J22" s="44">
        <f t="shared" si="8"/>
        <v>1836</v>
      </c>
      <c r="K22" s="45">
        <f t="shared" si="8"/>
        <v>0.87330000000000019</v>
      </c>
    </row>
    <row r="23" spans="1:11" x14ac:dyDescent="0.2">
      <c r="A23" s="31">
        <v>10</v>
      </c>
      <c r="B23" s="31">
        <v>1</v>
      </c>
      <c r="C23" s="31" t="s">
        <v>769</v>
      </c>
      <c r="D23" s="31">
        <v>600079287</v>
      </c>
      <c r="E23" s="31">
        <v>2321</v>
      </c>
      <c r="F23" s="40" t="s">
        <v>385</v>
      </c>
      <c r="G23" s="31">
        <v>3141</v>
      </c>
      <c r="H23" s="40" t="s">
        <v>385</v>
      </c>
      <c r="I23" s="41">
        <v>161074</v>
      </c>
      <c r="J23" s="41">
        <v>782</v>
      </c>
      <c r="K23" s="42">
        <v>0.48669999999999991</v>
      </c>
    </row>
    <row r="24" spans="1:11" x14ac:dyDescent="0.2">
      <c r="A24" s="31">
        <v>10</v>
      </c>
      <c r="B24" s="31">
        <v>1</v>
      </c>
      <c r="C24" s="31" t="s">
        <v>769</v>
      </c>
      <c r="D24" s="31">
        <v>600079287</v>
      </c>
      <c r="E24" s="31">
        <v>2321</v>
      </c>
      <c r="F24" s="40" t="s">
        <v>385</v>
      </c>
      <c r="G24" s="31">
        <v>3141</v>
      </c>
      <c r="H24" s="40" t="s">
        <v>365</v>
      </c>
      <c r="I24" s="41">
        <v>208620</v>
      </c>
      <c r="J24" s="41">
        <v>1139</v>
      </c>
      <c r="K24" s="42">
        <v>0.62669999999999981</v>
      </c>
    </row>
    <row r="25" spans="1:11" x14ac:dyDescent="0.2">
      <c r="A25" s="36">
        <v>10</v>
      </c>
      <c r="B25" s="36">
        <v>1</v>
      </c>
      <c r="C25" s="36" t="s">
        <v>769</v>
      </c>
      <c r="D25" s="36">
        <v>600079287</v>
      </c>
      <c r="E25" s="36">
        <v>2321</v>
      </c>
      <c r="F25" s="43" t="s">
        <v>790</v>
      </c>
      <c r="G25" s="36"/>
      <c r="H25" s="43"/>
      <c r="I25" s="44">
        <f t="shared" ref="I25:K25" si="9">SUM(I23:I24)</f>
        <v>369694</v>
      </c>
      <c r="J25" s="44">
        <f t="shared" si="9"/>
        <v>1921</v>
      </c>
      <c r="K25" s="45">
        <f t="shared" si="9"/>
        <v>1.1133999999999997</v>
      </c>
    </row>
    <row r="26" spans="1:11" x14ac:dyDescent="0.2">
      <c r="A26" s="31">
        <v>11</v>
      </c>
      <c r="B26" s="31">
        <v>1</v>
      </c>
      <c r="C26" s="31" t="s">
        <v>769</v>
      </c>
      <c r="D26" s="31">
        <v>600079368</v>
      </c>
      <c r="E26" s="31">
        <v>2423</v>
      </c>
      <c r="F26" s="40" t="s">
        <v>221</v>
      </c>
      <c r="G26" s="31">
        <v>3141</v>
      </c>
      <c r="H26" s="40" t="s">
        <v>221</v>
      </c>
      <c r="I26" s="41">
        <v>166576</v>
      </c>
      <c r="J26" s="41">
        <v>816</v>
      </c>
      <c r="K26" s="42">
        <v>0.5</v>
      </c>
    </row>
    <row r="27" spans="1:11" x14ac:dyDescent="0.2">
      <c r="A27" s="36">
        <v>11</v>
      </c>
      <c r="B27" s="36">
        <v>1</v>
      </c>
      <c r="C27" s="36" t="s">
        <v>769</v>
      </c>
      <c r="D27" s="36">
        <v>600079368</v>
      </c>
      <c r="E27" s="36">
        <v>2423</v>
      </c>
      <c r="F27" s="43" t="s">
        <v>791</v>
      </c>
      <c r="G27" s="36"/>
      <c r="H27" s="43"/>
      <c r="I27" s="44">
        <f t="shared" ref="I27:K27" si="10">SUM(I26:I26)</f>
        <v>166576</v>
      </c>
      <c r="J27" s="44">
        <f t="shared" si="10"/>
        <v>816</v>
      </c>
      <c r="K27" s="45">
        <f t="shared" si="10"/>
        <v>0.5</v>
      </c>
    </row>
    <row r="28" spans="1:11" x14ac:dyDescent="0.2">
      <c r="A28" s="31">
        <v>12</v>
      </c>
      <c r="B28" s="31">
        <v>1</v>
      </c>
      <c r="C28" s="31" t="s">
        <v>769</v>
      </c>
      <c r="D28" s="31">
        <v>600079112</v>
      </c>
      <c r="E28" s="31">
        <v>2428</v>
      </c>
      <c r="F28" s="40" t="s">
        <v>8</v>
      </c>
      <c r="G28" s="31">
        <v>3141</v>
      </c>
      <c r="H28" s="40" t="s">
        <v>8</v>
      </c>
      <c r="I28" s="41">
        <v>261770</v>
      </c>
      <c r="J28" s="41">
        <v>1581</v>
      </c>
      <c r="K28" s="42">
        <v>0.78330000000000011</v>
      </c>
    </row>
    <row r="29" spans="1:11" x14ac:dyDescent="0.2">
      <c r="A29" s="36">
        <v>12</v>
      </c>
      <c r="B29" s="36">
        <v>1</v>
      </c>
      <c r="C29" s="36" t="s">
        <v>769</v>
      </c>
      <c r="D29" s="36">
        <v>600079112</v>
      </c>
      <c r="E29" s="36">
        <v>2428</v>
      </c>
      <c r="F29" s="43" t="s">
        <v>792</v>
      </c>
      <c r="G29" s="36"/>
      <c r="H29" s="43"/>
      <c r="I29" s="44">
        <f t="shared" ref="I29:K29" si="11">SUM(I28:I28)</f>
        <v>261770</v>
      </c>
      <c r="J29" s="44">
        <f t="shared" si="11"/>
        <v>1581</v>
      </c>
      <c r="K29" s="45">
        <f t="shared" si="11"/>
        <v>0.78330000000000011</v>
      </c>
    </row>
    <row r="30" spans="1:11" x14ac:dyDescent="0.2">
      <c r="A30" s="31">
        <v>13</v>
      </c>
      <c r="B30" s="31">
        <v>1</v>
      </c>
      <c r="C30" s="31" t="s">
        <v>769</v>
      </c>
      <c r="D30" s="31">
        <v>600079601</v>
      </c>
      <c r="E30" s="31">
        <v>2413</v>
      </c>
      <c r="F30" s="40" t="s">
        <v>9</v>
      </c>
      <c r="G30" s="31">
        <v>3141</v>
      </c>
      <c r="H30" s="40" t="s">
        <v>9</v>
      </c>
      <c r="I30" s="41">
        <v>202947</v>
      </c>
      <c r="J30" s="41">
        <v>1088</v>
      </c>
      <c r="K30" s="42">
        <v>0.60670000000000002</v>
      </c>
    </row>
    <row r="31" spans="1:11" x14ac:dyDescent="0.2">
      <c r="A31" s="36">
        <v>13</v>
      </c>
      <c r="B31" s="36">
        <v>1</v>
      </c>
      <c r="C31" s="36" t="s">
        <v>769</v>
      </c>
      <c r="D31" s="36">
        <v>600079601</v>
      </c>
      <c r="E31" s="36">
        <v>2413</v>
      </c>
      <c r="F31" s="43" t="s">
        <v>793</v>
      </c>
      <c r="G31" s="36"/>
      <c r="H31" s="43"/>
      <c r="I31" s="44">
        <f t="shared" ref="I31:K31" si="12">SUM(I30:I30)</f>
        <v>202947</v>
      </c>
      <c r="J31" s="44">
        <f t="shared" si="12"/>
        <v>1088</v>
      </c>
      <c r="K31" s="45">
        <f t="shared" si="12"/>
        <v>0.60670000000000002</v>
      </c>
    </row>
    <row r="32" spans="1:11" x14ac:dyDescent="0.2">
      <c r="A32" s="31">
        <v>14</v>
      </c>
      <c r="B32" s="31">
        <v>1</v>
      </c>
      <c r="C32" s="31" t="s">
        <v>769</v>
      </c>
      <c r="D32" s="31">
        <v>600079121</v>
      </c>
      <c r="E32" s="31">
        <v>2410</v>
      </c>
      <c r="F32" s="40" t="s">
        <v>10</v>
      </c>
      <c r="G32" s="31">
        <v>3141</v>
      </c>
      <c r="H32" s="40" t="s">
        <v>10</v>
      </c>
      <c r="I32" s="41">
        <v>231942</v>
      </c>
      <c r="J32" s="41">
        <v>1326</v>
      </c>
      <c r="K32" s="42">
        <v>0.69330000000000003</v>
      </c>
    </row>
    <row r="33" spans="1:11" x14ac:dyDescent="0.2">
      <c r="A33" s="36">
        <v>14</v>
      </c>
      <c r="B33" s="36">
        <v>1</v>
      </c>
      <c r="C33" s="36" t="s">
        <v>769</v>
      </c>
      <c r="D33" s="36">
        <v>600079121</v>
      </c>
      <c r="E33" s="36">
        <v>2410</v>
      </c>
      <c r="F33" s="43" t="s">
        <v>794</v>
      </c>
      <c r="G33" s="36"/>
      <c r="H33" s="43"/>
      <c r="I33" s="44">
        <f t="shared" ref="I33:K33" si="13">SUM(I32:I32)</f>
        <v>231942</v>
      </c>
      <c r="J33" s="44">
        <f t="shared" si="13"/>
        <v>1326</v>
      </c>
      <c r="K33" s="45">
        <f t="shared" si="13"/>
        <v>0.69330000000000003</v>
      </c>
    </row>
    <row r="34" spans="1:11" x14ac:dyDescent="0.2">
      <c r="A34" s="31">
        <v>15</v>
      </c>
      <c r="B34" s="31">
        <v>1</v>
      </c>
      <c r="C34" s="31" t="s">
        <v>769</v>
      </c>
      <c r="D34" s="31">
        <v>600079538</v>
      </c>
      <c r="E34" s="31">
        <v>2436</v>
      </c>
      <c r="F34" s="40" t="s">
        <v>11</v>
      </c>
      <c r="G34" s="31">
        <v>3141</v>
      </c>
      <c r="H34" s="40" t="s">
        <v>11</v>
      </c>
      <c r="I34" s="41">
        <v>288359</v>
      </c>
      <c r="J34" s="41">
        <v>1802</v>
      </c>
      <c r="K34" s="42">
        <v>0.8600000000000001</v>
      </c>
    </row>
    <row r="35" spans="1:11" x14ac:dyDescent="0.2">
      <c r="A35" s="36">
        <v>15</v>
      </c>
      <c r="B35" s="36">
        <v>1</v>
      </c>
      <c r="C35" s="36" t="s">
        <v>769</v>
      </c>
      <c r="D35" s="36">
        <v>600079538</v>
      </c>
      <c r="E35" s="36">
        <v>2436</v>
      </c>
      <c r="F35" s="43" t="s">
        <v>795</v>
      </c>
      <c r="G35" s="36"/>
      <c r="H35" s="43"/>
      <c r="I35" s="44">
        <f t="shared" ref="I35:K35" si="14">SUM(I34:I34)</f>
        <v>288359</v>
      </c>
      <c r="J35" s="44">
        <f t="shared" si="14"/>
        <v>1802</v>
      </c>
      <c r="K35" s="45">
        <f t="shared" si="14"/>
        <v>0.8600000000000001</v>
      </c>
    </row>
    <row r="36" spans="1:11" x14ac:dyDescent="0.2">
      <c r="A36" s="31">
        <v>16</v>
      </c>
      <c r="B36" s="31">
        <v>1</v>
      </c>
      <c r="C36" s="31" t="s">
        <v>769</v>
      </c>
      <c r="D36" s="31">
        <v>600079147</v>
      </c>
      <c r="E36" s="31">
        <v>2424</v>
      </c>
      <c r="F36" s="40" t="s">
        <v>12</v>
      </c>
      <c r="G36" s="31">
        <v>3141</v>
      </c>
      <c r="H36" s="40" t="s">
        <v>12</v>
      </c>
      <c r="I36" s="41">
        <v>160438</v>
      </c>
      <c r="J36" s="41">
        <v>765</v>
      </c>
      <c r="K36" s="42">
        <v>0.4766999999999999</v>
      </c>
    </row>
    <row r="37" spans="1:11" x14ac:dyDescent="0.2">
      <c r="A37" s="36">
        <v>16</v>
      </c>
      <c r="B37" s="36">
        <v>1</v>
      </c>
      <c r="C37" s="36" t="s">
        <v>769</v>
      </c>
      <c r="D37" s="36">
        <v>600079147</v>
      </c>
      <c r="E37" s="36">
        <v>2424</v>
      </c>
      <c r="F37" s="43" t="s">
        <v>796</v>
      </c>
      <c r="G37" s="36"/>
      <c r="H37" s="43"/>
      <c r="I37" s="44">
        <f t="shared" ref="I37:K37" si="15">SUM(I36:I36)</f>
        <v>160438</v>
      </c>
      <c r="J37" s="44">
        <f t="shared" si="15"/>
        <v>765</v>
      </c>
      <c r="K37" s="45">
        <f t="shared" si="15"/>
        <v>0.4766999999999999</v>
      </c>
    </row>
    <row r="38" spans="1:11" x14ac:dyDescent="0.2">
      <c r="A38" s="31">
        <v>17</v>
      </c>
      <c r="B38" s="31">
        <v>1</v>
      </c>
      <c r="C38" s="31" t="s">
        <v>769</v>
      </c>
      <c r="D38" s="31">
        <v>600079562</v>
      </c>
      <c r="E38" s="31">
        <v>2417</v>
      </c>
      <c r="F38" s="40" t="s">
        <v>13</v>
      </c>
      <c r="G38" s="31">
        <v>3141</v>
      </c>
      <c r="H38" s="40" t="s">
        <v>13</v>
      </c>
      <c r="I38" s="41">
        <v>348064</v>
      </c>
      <c r="J38" s="41">
        <v>2295</v>
      </c>
      <c r="K38" s="42">
        <v>1.0432999999999999</v>
      </c>
    </row>
    <row r="39" spans="1:11" x14ac:dyDescent="0.2">
      <c r="A39" s="31">
        <v>17</v>
      </c>
      <c r="B39" s="31">
        <v>1</v>
      </c>
      <c r="C39" s="31" t="s">
        <v>769</v>
      </c>
      <c r="D39" s="31">
        <v>600079562</v>
      </c>
      <c r="E39" s="31">
        <v>2417</v>
      </c>
      <c r="F39" s="40" t="s">
        <v>13</v>
      </c>
      <c r="G39" s="31">
        <v>3141</v>
      </c>
      <c r="H39" s="40" t="s">
        <v>328</v>
      </c>
      <c r="I39" s="41">
        <v>115961</v>
      </c>
      <c r="J39" s="41">
        <v>493</v>
      </c>
      <c r="K39" s="42">
        <v>0.35000000000000009</v>
      </c>
    </row>
    <row r="40" spans="1:11" x14ac:dyDescent="0.2">
      <c r="A40" s="36">
        <v>17</v>
      </c>
      <c r="B40" s="36">
        <v>1</v>
      </c>
      <c r="C40" s="36" t="s">
        <v>769</v>
      </c>
      <c r="D40" s="36">
        <v>600079562</v>
      </c>
      <c r="E40" s="36">
        <v>2417</v>
      </c>
      <c r="F40" s="43" t="s">
        <v>797</v>
      </c>
      <c r="G40" s="36"/>
      <c r="H40" s="43"/>
      <c r="I40" s="44">
        <f t="shared" ref="I40:K40" si="16">SUM(I38:I39)</f>
        <v>464025</v>
      </c>
      <c r="J40" s="44">
        <f t="shared" si="16"/>
        <v>2788</v>
      </c>
      <c r="K40" s="45">
        <f t="shared" si="16"/>
        <v>1.3933</v>
      </c>
    </row>
    <row r="41" spans="1:11" x14ac:dyDescent="0.2">
      <c r="A41" s="31">
        <v>18</v>
      </c>
      <c r="B41" s="31">
        <v>1</v>
      </c>
      <c r="C41" s="31" t="s">
        <v>769</v>
      </c>
      <c r="D41" s="31">
        <v>600079571</v>
      </c>
      <c r="E41" s="31">
        <v>2416</v>
      </c>
      <c r="F41" s="40" t="s">
        <v>14</v>
      </c>
      <c r="G41" s="31">
        <v>3141</v>
      </c>
      <c r="H41" s="40" t="s">
        <v>14</v>
      </c>
      <c r="I41" s="41">
        <v>163841</v>
      </c>
      <c r="J41" s="41">
        <v>799</v>
      </c>
      <c r="K41" s="42">
        <v>0.49329999999999996</v>
      </c>
    </row>
    <row r="42" spans="1:11" x14ac:dyDescent="0.2">
      <c r="A42" s="36">
        <v>18</v>
      </c>
      <c r="B42" s="36">
        <v>1</v>
      </c>
      <c r="C42" s="36" t="s">
        <v>769</v>
      </c>
      <c r="D42" s="36">
        <v>600079571</v>
      </c>
      <c r="E42" s="36">
        <v>2416</v>
      </c>
      <c r="F42" s="43" t="s">
        <v>798</v>
      </c>
      <c r="G42" s="36"/>
      <c r="H42" s="43"/>
      <c r="I42" s="44">
        <f t="shared" ref="I42:K42" si="17">SUM(I41:I41)</f>
        <v>163841</v>
      </c>
      <c r="J42" s="44">
        <f t="shared" si="17"/>
        <v>799</v>
      </c>
      <c r="K42" s="45">
        <f t="shared" si="17"/>
        <v>0.49329999999999996</v>
      </c>
    </row>
    <row r="43" spans="1:11" x14ac:dyDescent="0.2">
      <c r="A43" s="31">
        <v>19</v>
      </c>
      <c r="B43" s="31">
        <v>1</v>
      </c>
      <c r="C43" s="31" t="s">
        <v>769</v>
      </c>
      <c r="D43" s="31">
        <v>600079163</v>
      </c>
      <c r="E43" s="31">
        <v>2421</v>
      </c>
      <c r="F43" s="40" t="s">
        <v>15</v>
      </c>
      <c r="G43" s="31">
        <v>3141</v>
      </c>
      <c r="H43" s="40" t="s">
        <v>15</v>
      </c>
      <c r="I43" s="41">
        <v>359426</v>
      </c>
      <c r="J43" s="41">
        <v>2380</v>
      </c>
      <c r="K43" s="42">
        <v>1.0766999999999998</v>
      </c>
    </row>
    <row r="44" spans="1:11" x14ac:dyDescent="0.2">
      <c r="A44" s="36">
        <v>19</v>
      </c>
      <c r="B44" s="36">
        <v>1</v>
      </c>
      <c r="C44" s="36" t="s">
        <v>769</v>
      </c>
      <c r="D44" s="36">
        <v>600079163</v>
      </c>
      <c r="E44" s="36">
        <v>2421</v>
      </c>
      <c r="F44" s="43" t="s">
        <v>799</v>
      </c>
      <c r="G44" s="36"/>
      <c r="H44" s="43"/>
      <c r="I44" s="44">
        <f t="shared" ref="I44:K44" si="18">SUM(I43:I43)</f>
        <v>359426</v>
      </c>
      <c r="J44" s="44">
        <f t="shared" si="18"/>
        <v>2380</v>
      </c>
      <c r="K44" s="45">
        <f t="shared" si="18"/>
        <v>1.0766999999999998</v>
      </c>
    </row>
    <row r="45" spans="1:11" x14ac:dyDescent="0.2">
      <c r="A45" s="31">
        <v>20</v>
      </c>
      <c r="B45" s="31">
        <v>1</v>
      </c>
      <c r="C45" s="31" t="s">
        <v>769</v>
      </c>
      <c r="D45" s="31">
        <v>600079171</v>
      </c>
      <c r="E45" s="31">
        <v>2419</v>
      </c>
      <c r="F45" s="40" t="s">
        <v>16</v>
      </c>
      <c r="G45" s="31">
        <v>3141</v>
      </c>
      <c r="H45" s="40" t="s">
        <v>16</v>
      </c>
      <c r="I45" s="41">
        <v>212248</v>
      </c>
      <c r="J45" s="41">
        <v>1173</v>
      </c>
      <c r="K45" s="42">
        <v>0.6399999999999999</v>
      </c>
    </row>
    <row r="46" spans="1:11" x14ac:dyDescent="0.2">
      <c r="A46" s="36">
        <v>20</v>
      </c>
      <c r="B46" s="36">
        <v>1</v>
      </c>
      <c r="C46" s="36" t="s">
        <v>769</v>
      </c>
      <c r="D46" s="36">
        <v>600079171</v>
      </c>
      <c r="E46" s="36">
        <v>2419</v>
      </c>
      <c r="F46" s="43" t="s">
        <v>800</v>
      </c>
      <c r="G46" s="36"/>
      <c r="H46" s="43"/>
      <c r="I46" s="44">
        <f t="shared" ref="I46:K46" si="19">SUM(I45:I45)</f>
        <v>212248</v>
      </c>
      <c r="J46" s="44">
        <f t="shared" si="19"/>
        <v>1173</v>
      </c>
      <c r="K46" s="45">
        <f t="shared" si="19"/>
        <v>0.6399999999999999</v>
      </c>
    </row>
    <row r="47" spans="1:11" x14ac:dyDescent="0.2">
      <c r="A47" s="31">
        <v>21</v>
      </c>
      <c r="B47" s="31">
        <v>1</v>
      </c>
      <c r="C47" s="31" t="s">
        <v>769</v>
      </c>
      <c r="D47" s="31">
        <v>600079180</v>
      </c>
      <c r="E47" s="31">
        <v>2430</v>
      </c>
      <c r="F47" s="40" t="s">
        <v>17</v>
      </c>
      <c r="G47" s="31">
        <v>3141</v>
      </c>
      <c r="H47" s="40" t="s">
        <v>17</v>
      </c>
      <c r="I47" s="41">
        <v>208620</v>
      </c>
      <c r="J47" s="41">
        <v>1139</v>
      </c>
      <c r="K47" s="42">
        <v>0.62669999999999981</v>
      </c>
    </row>
    <row r="48" spans="1:11" x14ac:dyDescent="0.2">
      <c r="A48" s="36">
        <v>21</v>
      </c>
      <c r="B48" s="36">
        <v>1</v>
      </c>
      <c r="C48" s="36" t="s">
        <v>769</v>
      </c>
      <c r="D48" s="36">
        <v>600079180</v>
      </c>
      <c r="E48" s="36">
        <v>2430</v>
      </c>
      <c r="F48" s="43" t="s">
        <v>801</v>
      </c>
      <c r="G48" s="36"/>
      <c r="H48" s="43"/>
      <c r="I48" s="44">
        <f t="shared" ref="I48:K48" si="20">SUM(I47:I47)</f>
        <v>208620</v>
      </c>
      <c r="J48" s="44">
        <f t="shared" si="20"/>
        <v>1139</v>
      </c>
      <c r="K48" s="45">
        <f t="shared" si="20"/>
        <v>0.62669999999999981</v>
      </c>
    </row>
    <row r="49" spans="1:11" x14ac:dyDescent="0.2">
      <c r="A49" s="31">
        <v>22</v>
      </c>
      <c r="B49" s="31">
        <v>1</v>
      </c>
      <c r="C49" s="31" t="s">
        <v>769</v>
      </c>
      <c r="D49" s="31">
        <v>600079635</v>
      </c>
      <c r="E49" s="31">
        <v>2409</v>
      </c>
      <c r="F49" s="40" t="s">
        <v>18</v>
      </c>
      <c r="G49" s="31">
        <v>3141</v>
      </c>
      <c r="H49" s="40" t="s">
        <v>18</v>
      </c>
      <c r="I49" s="41">
        <v>169246</v>
      </c>
      <c r="J49" s="41">
        <v>833</v>
      </c>
      <c r="K49" s="42">
        <v>0.50669999999999993</v>
      </c>
    </row>
    <row r="50" spans="1:11" x14ac:dyDescent="0.2">
      <c r="A50" s="31">
        <v>22</v>
      </c>
      <c r="B50" s="31">
        <v>1</v>
      </c>
      <c r="C50" s="31" t="s">
        <v>769</v>
      </c>
      <c r="D50" s="31">
        <v>600079635</v>
      </c>
      <c r="E50" s="31">
        <v>2409</v>
      </c>
      <c r="F50" s="40" t="s">
        <v>18</v>
      </c>
      <c r="G50" s="31">
        <v>3141</v>
      </c>
      <c r="H50" s="40" t="s">
        <v>329</v>
      </c>
      <c r="I50" s="41">
        <v>169246</v>
      </c>
      <c r="J50" s="41">
        <v>833</v>
      </c>
      <c r="K50" s="42">
        <v>0.50669999999999993</v>
      </c>
    </row>
    <row r="51" spans="1:11" x14ac:dyDescent="0.2">
      <c r="A51" s="36">
        <v>22</v>
      </c>
      <c r="B51" s="36">
        <v>1</v>
      </c>
      <c r="C51" s="36" t="s">
        <v>769</v>
      </c>
      <c r="D51" s="36">
        <v>600079635</v>
      </c>
      <c r="E51" s="36">
        <v>2409</v>
      </c>
      <c r="F51" s="43" t="s">
        <v>802</v>
      </c>
      <c r="G51" s="36"/>
      <c r="H51" s="43"/>
      <c r="I51" s="44">
        <f t="shared" ref="I51:K51" si="21">SUM(I49:I50)</f>
        <v>338492</v>
      </c>
      <c r="J51" s="44">
        <f t="shared" si="21"/>
        <v>1666</v>
      </c>
      <c r="K51" s="45">
        <f t="shared" si="21"/>
        <v>1.0133999999999999</v>
      </c>
    </row>
    <row r="52" spans="1:11" x14ac:dyDescent="0.2">
      <c r="A52" s="31">
        <v>23</v>
      </c>
      <c r="B52" s="31">
        <v>1</v>
      </c>
      <c r="C52" s="31" t="s">
        <v>769</v>
      </c>
      <c r="D52" s="31">
        <v>600079244</v>
      </c>
      <c r="E52" s="31">
        <v>2429</v>
      </c>
      <c r="F52" s="40" t="s">
        <v>20</v>
      </c>
      <c r="G52" s="31">
        <v>3141</v>
      </c>
      <c r="H52" s="40" t="s">
        <v>20</v>
      </c>
      <c r="I52" s="41">
        <v>256526</v>
      </c>
      <c r="J52" s="41">
        <v>1547</v>
      </c>
      <c r="K52" s="42">
        <v>0.77329999999999988</v>
      </c>
    </row>
    <row r="53" spans="1:11" x14ac:dyDescent="0.2">
      <c r="A53" s="36">
        <v>23</v>
      </c>
      <c r="B53" s="36">
        <v>1</v>
      </c>
      <c r="C53" s="36" t="s">
        <v>769</v>
      </c>
      <c r="D53" s="36">
        <v>600079244</v>
      </c>
      <c r="E53" s="36">
        <v>2429</v>
      </c>
      <c r="F53" s="43" t="s">
        <v>803</v>
      </c>
      <c r="G53" s="36"/>
      <c r="H53" s="43"/>
      <c r="I53" s="44">
        <f t="shared" ref="I53:K53" si="22">SUM(I52:I52)</f>
        <v>256526</v>
      </c>
      <c r="J53" s="44">
        <f t="shared" si="22"/>
        <v>1547</v>
      </c>
      <c r="K53" s="45">
        <f t="shared" si="22"/>
        <v>0.77329999999999988</v>
      </c>
    </row>
    <row r="54" spans="1:11" x14ac:dyDescent="0.2">
      <c r="A54" s="31">
        <v>24</v>
      </c>
      <c r="B54" s="31">
        <v>1</v>
      </c>
      <c r="C54" s="31" t="s">
        <v>769</v>
      </c>
      <c r="D54" s="31">
        <v>600079252</v>
      </c>
      <c r="E54" s="31">
        <v>2412</v>
      </c>
      <c r="F54" s="40" t="s">
        <v>21</v>
      </c>
      <c r="G54" s="31">
        <v>3141</v>
      </c>
      <c r="H54" s="40" t="s">
        <v>21</v>
      </c>
      <c r="I54" s="41">
        <v>263290</v>
      </c>
      <c r="J54" s="41">
        <v>1598</v>
      </c>
      <c r="K54" s="42">
        <v>0.79</v>
      </c>
    </row>
    <row r="55" spans="1:11" x14ac:dyDescent="0.2">
      <c r="A55" s="31">
        <v>24</v>
      </c>
      <c r="B55" s="31">
        <v>1</v>
      </c>
      <c r="C55" s="31" t="s">
        <v>769</v>
      </c>
      <c r="D55" s="31">
        <v>600079252</v>
      </c>
      <c r="E55" s="31">
        <v>2412</v>
      </c>
      <c r="F55" s="40" t="s">
        <v>21</v>
      </c>
      <c r="G55" s="31">
        <v>3141</v>
      </c>
      <c r="H55" s="40" t="s">
        <v>386</v>
      </c>
      <c r="I55" s="41">
        <v>134026</v>
      </c>
      <c r="J55" s="41">
        <v>595</v>
      </c>
      <c r="K55" s="42">
        <v>0.39999999999999991</v>
      </c>
    </row>
    <row r="56" spans="1:11" x14ac:dyDescent="0.2">
      <c r="A56" s="36">
        <v>24</v>
      </c>
      <c r="B56" s="36">
        <v>1</v>
      </c>
      <c r="C56" s="36" t="s">
        <v>769</v>
      </c>
      <c r="D56" s="36">
        <v>600079252</v>
      </c>
      <c r="E56" s="36">
        <v>2412</v>
      </c>
      <c r="F56" s="43" t="s">
        <v>804</v>
      </c>
      <c r="G56" s="36"/>
      <c r="H56" s="43"/>
      <c r="I56" s="44">
        <f t="shared" ref="I56:K56" si="23">SUM(I54:I55)</f>
        <v>397316</v>
      </c>
      <c r="J56" s="44">
        <f t="shared" si="23"/>
        <v>2193</v>
      </c>
      <c r="K56" s="45">
        <f t="shared" si="23"/>
        <v>1.19</v>
      </c>
    </row>
    <row r="57" spans="1:11" x14ac:dyDescent="0.2">
      <c r="A57" s="31">
        <v>25</v>
      </c>
      <c r="B57" s="31">
        <v>1</v>
      </c>
      <c r="C57" s="31" t="s">
        <v>769</v>
      </c>
      <c r="D57" s="31">
        <v>600079261</v>
      </c>
      <c r="E57" s="31">
        <v>2418</v>
      </c>
      <c r="F57" s="40" t="s">
        <v>22</v>
      </c>
      <c r="G57" s="31">
        <v>3141</v>
      </c>
      <c r="H57" s="40" t="s">
        <v>22</v>
      </c>
      <c r="I57" s="41">
        <v>150474</v>
      </c>
      <c r="J57" s="41">
        <v>697</v>
      </c>
      <c r="K57" s="42">
        <v>0.4467000000000001</v>
      </c>
    </row>
    <row r="58" spans="1:11" x14ac:dyDescent="0.2">
      <c r="A58" s="36">
        <v>25</v>
      </c>
      <c r="B58" s="36">
        <v>1</v>
      </c>
      <c r="C58" s="36" t="s">
        <v>769</v>
      </c>
      <c r="D58" s="36">
        <v>600079261</v>
      </c>
      <c r="E58" s="36">
        <v>2418</v>
      </c>
      <c r="F58" s="43" t="s">
        <v>805</v>
      </c>
      <c r="G58" s="36"/>
      <c r="H58" s="43"/>
      <c r="I58" s="44">
        <f t="shared" ref="I58:K58" si="24">SUM(I57:I57)</f>
        <v>150474</v>
      </c>
      <c r="J58" s="44">
        <f t="shared" si="24"/>
        <v>697</v>
      </c>
      <c r="K58" s="45">
        <f t="shared" si="24"/>
        <v>0.4467000000000001</v>
      </c>
    </row>
    <row r="59" spans="1:11" x14ac:dyDescent="0.2">
      <c r="A59" s="31">
        <v>26</v>
      </c>
      <c r="B59" s="31">
        <v>1</v>
      </c>
      <c r="C59" s="31" t="s">
        <v>769</v>
      </c>
      <c r="D59" s="31">
        <v>600079295</v>
      </c>
      <c r="E59" s="31">
        <v>2414</v>
      </c>
      <c r="F59" s="40" t="s">
        <v>24</v>
      </c>
      <c r="G59" s="31">
        <v>3141</v>
      </c>
      <c r="H59" s="40" t="s">
        <v>24</v>
      </c>
      <c r="I59" s="41">
        <v>194906</v>
      </c>
      <c r="J59" s="41">
        <v>1020</v>
      </c>
      <c r="K59" s="42">
        <v>0.58000000000000007</v>
      </c>
    </row>
    <row r="60" spans="1:11" x14ac:dyDescent="0.2">
      <c r="A60" s="36">
        <v>26</v>
      </c>
      <c r="B60" s="36">
        <v>1</v>
      </c>
      <c r="C60" s="36" t="s">
        <v>769</v>
      </c>
      <c r="D60" s="36">
        <v>600079295</v>
      </c>
      <c r="E60" s="36">
        <v>2414</v>
      </c>
      <c r="F60" s="43" t="s">
        <v>806</v>
      </c>
      <c r="G60" s="36"/>
      <c r="H60" s="43"/>
      <c r="I60" s="44">
        <f t="shared" ref="I60:K60" si="25">SUM(I59:I59)</f>
        <v>194906</v>
      </c>
      <c r="J60" s="44">
        <f t="shared" si="25"/>
        <v>1020</v>
      </c>
      <c r="K60" s="45">
        <f t="shared" si="25"/>
        <v>0.58000000000000007</v>
      </c>
    </row>
    <row r="61" spans="1:11" x14ac:dyDescent="0.2">
      <c r="A61" s="31">
        <v>27</v>
      </c>
      <c r="B61" s="31">
        <v>1</v>
      </c>
      <c r="C61" s="31" t="s">
        <v>769</v>
      </c>
      <c r="D61" s="31">
        <v>600079309</v>
      </c>
      <c r="E61" s="31">
        <v>2443</v>
      </c>
      <c r="F61" s="40" t="s">
        <v>25</v>
      </c>
      <c r="G61" s="31">
        <v>3141</v>
      </c>
      <c r="H61" s="40" t="s">
        <v>25</v>
      </c>
      <c r="I61" s="41">
        <v>194906</v>
      </c>
      <c r="J61" s="41">
        <v>1020</v>
      </c>
      <c r="K61" s="42">
        <v>0.58000000000000007</v>
      </c>
    </row>
    <row r="62" spans="1:11" x14ac:dyDescent="0.2">
      <c r="A62" s="36">
        <v>27</v>
      </c>
      <c r="B62" s="36">
        <v>1</v>
      </c>
      <c r="C62" s="36" t="s">
        <v>769</v>
      </c>
      <c r="D62" s="36">
        <v>600079309</v>
      </c>
      <c r="E62" s="36">
        <v>2443</v>
      </c>
      <c r="F62" s="43" t="s">
        <v>807</v>
      </c>
      <c r="G62" s="36"/>
      <c r="H62" s="43"/>
      <c r="I62" s="44">
        <f t="shared" ref="I62:K62" si="26">SUM(I61:I61)</f>
        <v>194906</v>
      </c>
      <c r="J62" s="44">
        <f t="shared" si="26"/>
        <v>1020</v>
      </c>
      <c r="K62" s="45">
        <f t="shared" si="26"/>
        <v>0.58000000000000007</v>
      </c>
    </row>
    <row r="63" spans="1:11" x14ac:dyDescent="0.2">
      <c r="A63" s="31">
        <v>28</v>
      </c>
      <c r="B63" s="31">
        <v>1</v>
      </c>
      <c r="C63" s="31" t="s">
        <v>769</v>
      </c>
      <c r="D63" s="31">
        <v>600079333</v>
      </c>
      <c r="E63" s="31">
        <v>2425</v>
      </c>
      <c r="F63" s="40" t="s">
        <v>27</v>
      </c>
      <c r="G63" s="31">
        <v>3141</v>
      </c>
      <c r="H63" s="40" t="s">
        <v>27</v>
      </c>
      <c r="I63" s="41">
        <v>157496</v>
      </c>
      <c r="J63" s="41">
        <v>748</v>
      </c>
      <c r="K63" s="42">
        <v>0.47</v>
      </c>
    </row>
    <row r="64" spans="1:11" x14ac:dyDescent="0.2">
      <c r="A64" s="36">
        <v>28</v>
      </c>
      <c r="B64" s="36">
        <v>1</v>
      </c>
      <c r="C64" s="36" t="s">
        <v>769</v>
      </c>
      <c r="D64" s="36">
        <v>600079333</v>
      </c>
      <c r="E64" s="36">
        <v>2425</v>
      </c>
      <c r="F64" s="43" t="s">
        <v>808</v>
      </c>
      <c r="G64" s="36"/>
      <c r="H64" s="43"/>
      <c r="I64" s="44">
        <f t="shared" ref="I64:K64" si="27">SUM(I63:I63)</f>
        <v>157496</v>
      </c>
      <c r="J64" s="44">
        <f t="shared" si="27"/>
        <v>748</v>
      </c>
      <c r="K64" s="45">
        <f t="shared" si="27"/>
        <v>0.47</v>
      </c>
    </row>
    <row r="65" spans="1:11" x14ac:dyDescent="0.2">
      <c r="A65" s="31">
        <v>29</v>
      </c>
      <c r="B65" s="31">
        <v>1</v>
      </c>
      <c r="C65" s="31" t="s">
        <v>769</v>
      </c>
      <c r="D65" s="31">
        <v>600079643</v>
      </c>
      <c r="E65" s="31">
        <v>2433</v>
      </c>
      <c r="F65" s="40" t="s">
        <v>28</v>
      </c>
      <c r="G65" s="31">
        <v>3141</v>
      </c>
      <c r="H65" s="40" t="s">
        <v>28</v>
      </c>
      <c r="I65" s="41">
        <v>221441</v>
      </c>
      <c r="J65" s="41">
        <v>1241</v>
      </c>
      <c r="K65" s="42">
        <v>0.6633</v>
      </c>
    </row>
    <row r="66" spans="1:11" x14ac:dyDescent="0.2">
      <c r="A66" s="36">
        <v>29</v>
      </c>
      <c r="B66" s="36">
        <v>1</v>
      </c>
      <c r="C66" s="36" t="s">
        <v>769</v>
      </c>
      <c r="D66" s="36">
        <v>600079643</v>
      </c>
      <c r="E66" s="36">
        <v>2433</v>
      </c>
      <c r="F66" s="43" t="s">
        <v>809</v>
      </c>
      <c r="G66" s="36"/>
      <c r="H66" s="43"/>
      <c r="I66" s="44">
        <f t="shared" ref="I66:K66" si="28">SUM(I65:I65)</f>
        <v>221441</v>
      </c>
      <c r="J66" s="44">
        <f t="shared" si="28"/>
        <v>1241</v>
      </c>
      <c r="K66" s="45">
        <f t="shared" si="28"/>
        <v>0.6633</v>
      </c>
    </row>
    <row r="67" spans="1:11" x14ac:dyDescent="0.2">
      <c r="A67" s="31">
        <v>30</v>
      </c>
      <c r="B67" s="31">
        <v>1</v>
      </c>
      <c r="C67" s="31" t="s">
        <v>769</v>
      </c>
      <c r="D67" s="31">
        <v>600079341</v>
      </c>
      <c r="E67" s="31">
        <v>2435</v>
      </c>
      <c r="F67" s="40" t="s">
        <v>29</v>
      </c>
      <c r="G67" s="31">
        <v>3141</v>
      </c>
      <c r="H67" s="40" t="s">
        <v>29</v>
      </c>
      <c r="I67" s="41">
        <v>221441</v>
      </c>
      <c r="J67" s="41">
        <v>1241</v>
      </c>
      <c r="K67" s="42">
        <v>0.6633</v>
      </c>
    </row>
    <row r="68" spans="1:11" x14ac:dyDescent="0.2">
      <c r="A68" s="36">
        <v>30</v>
      </c>
      <c r="B68" s="36">
        <v>1</v>
      </c>
      <c r="C68" s="36" t="s">
        <v>769</v>
      </c>
      <c r="D68" s="36">
        <v>600079341</v>
      </c>
      <c r="E68" s="36">
        <v>2435</v>
      </c>
      <c r="F68" s="43" t="s">
        <v>810</v>
      </c>
      <c r="G68" s="36"/>
      <c r="H68" s="43"/>
      <c r="I68" s="44">
        <f t="shared" ref="I68:K68" si="29">SUM(I67:I67)</f>
        <v>221441</v>
      </c>
      <c r="J68" s="44">
        <f t="shared" si="29"/>
        <v>1241</v>
      </c>
      <c r="K68" s="45">
        <f t="shared" si="29"/>
        <v>0.6633</v>
      </c>
    </row>
    <row r="69" spans="1:11" x14ac:dyDescent="0.2">
      <c r="A69" s="31">
        <v>31</v>
      </c>
      <c r="B69" s="31">
        <v>1</v>
      </c>
      <c r="C69" s="31" t="s">
        <v>769</v>
      </c>
      <c r="D69" s="31">
        <v>600080307</v>
      </c>
      <c r="E69" s="31">
        <v>2474</v>
      </c>
      <c r="F69" s="40" t="s">
        <v>388</v>
      </c>
      <c r="G69" s="31">
        <v>3141</v>
      </c>
      <c r="H69" s="40" t="s">
        <v>389</v>
      </c>
      <c r="I69" s="41">
        <v>65996</v>
      </c>
      <c r="J69" s="41">
        <v>517</v>
      </c>
      <c r="K69" s="42">
        <v>0.19669999999999999</v>
      </c>
    </row>
    <row r="70" spans="1:11" x14ac:dyDescent="0.2">
      <c r="A70" s="46">
        <v>31</v>
      </c>
      <c r="B70" s="46">
        <v>1</v>
      </c>
      <c r="C70" s="31" t="s">
        <v>769</v>
      </c>
      <c r="D70" s="47">
        <v>600080307</v>
      </c>
      <c r="E70" s="31">
        <v>2474</v>
      </c>
      <c r="F70" s="24" t="s">
        <v>388</v>
      </c>
      <c r="G70" s="31">
        <v>3143</v>
      </c>
      <c r="H70" s="24" t="s">
        <v>518</v>
      </c>
      <c r="I70" s="41">
        <v>18330</v>
      </c>
      <c r="J70" s="33">
        <v>900</v>
      </c>
      <c r="K70" s="42">
        <v>6.9433333333333347E-2</v>
      </c>
    </row>
    <row r="71" spans="1:11" x14ac:dyDescent="0.2">
      <c r="A71" s="36">
        <v>31</v>
      </c>
      <c r="B71" s="36">
        <v>1</v>
      </c>
      <c r="C71" s="36" t="s">
        <v>769</v>
      </c>
      <c r="D71" s="36">
        <v>600080307</v>
      </c>
      <c r="E71" s="36">
        <v>2474</v>
      </c>
      <c r="F71" s="48" t="s">
        <v>811</v>
      </c>
      <c r="G71" s="36"/>
      <c r="H71" s="48"/>
      <c r="I71" s="44">
        <f t="shared" ref="I71:K71" si="30">SUM(I69:I70)</f>
        <v>84326</v>
      </c>
      <c r="J71" s="44">
        <f t="shared" si="30"/>
        <v>1417</v>
      </c>
      <c r="K71" s="45">
        <f t="shared" si="30"/>
        <v>0.26613333333333333</v>
      </c>
    </row>
    <row r="72" spans="1:11" x14ac:dyDescent="0.2">
      <c r="A72" s="31">
        <v>32</v>
      </c>
      <c r="B72" s="31">
        <v>1</v>
      </c>
      <c r="C72" s="31" t="s">
        <v>769</v>
      </c>
      <c r="D72" s="31">
        <v>600079899</v>
      </c>
      <c r="E72" s="31">
        <v>2312</v>
      </c>
      <c r="F72" s="40" t="s">
        <v>74</v>
      </c>
      <c r="G72" s="31">
        <v>3141</v>
      </c>
      <c r="H72" s="40" t="s">
        <v>74</v>
      </c>
      <c r="I72" s="41">
        <v>668471</v>
      </c>
      <c r="J72" s="41">
        <v>6987</v>
      </c>
      <c r="K72" s="42">
        <v>2</v>
      </c>
    </row>
    <row r="73" spans="1:11" x14ac:dyDescent="0.2">
      <c r="A73" s="46">
        <v>32</v>
      </c>
      <c r="B73" s="46">
        <v>1</v>
      </c>
      <c r="C73" s="31" t="s">
        <v>769</v>
      </c>
      <c r="D73" s="47">
        <v>600079899</v>
      </c>
      <c r="E73" s="31">
        <v>2312</v>
      </c>
      <c r="F73" s="24" t="s">
        <v>74</v>
      </c>
      <c r="G73" s="31">
        <v>3143</v>
      </c>
      <c r="H73" s="24" t="s">
        <v>519</v>
      </c>
      <c r="I73" s="41">
        <v>31530</v>
      </c>
      <c r="J73" s="33">
        <v>1548</v>
      </c>
      <c r="K73" s="42">
        <v>0.11943333333333334</v>
      </c>
    </row>
    <row r="74" spans="1:11" x14ac:dyDescent="0.2">
      <c r="A74" s="36">
        <v>32</v>
      </c>
      <c r="B74" s="36">
        <v>1</v>
      </c>
      <c r="C74" s="36" t="s">
        <v>769</v>
      </c>
      <c r="D74" s="36">
        <v>600079899</v>
      </c>
      <c r="E74" s="36">
        <v>2312</v>
      </c>
      <c r="F74" s="48" t="s">
        <v>812</v>
      </c>
      <c r="G74" s="36"/>
      <c r="H74" s="48"/>
      <c r="I74" s="44">
        <f t="shared" ref="I74:K74" si="31">SUM(I72:I73)</f>
        <v>700001</v>
      </c>
      <c r="J74" s="44">
        <f t="shared" si="31"/>
        <v>8535</v>
      </c>
      <c r="K74" s="45">
        <f t="shared" si="31"/>
        <v>2.1194333333333333</v>
      </c>
    </row>
    <row r="75" spans="1:11" x14ac:dyDescent="0.2">
      <c r="A75" s="31">
        <v>33</v>
      </c>
      <c r="B75" s="31">
        <v>1</v>
      </c>
      <c r="C75" s="31" t="s">
        <v>769</v>
      </c>
      <c r="D75" s="31">
        <v>600080340</v>
      </c>
      <c r="E75" s="31">
        <v>2479</v>
      </c>
      <c r="F75" s="40" t="s">
        <v>75</v>
      </c>
      <c r="G75" s="31">
        <v>3141</v>
      </c>
      <c r="H75" s="40" t="s">
        <v>75</v>
      </c>
      <c r="I75" s="41">
        <v>869432</v>
      </c>
      <c r="J75" s="41">
        <v>9724</v>
      </c>
      <c r="K75" s="42">
        <v>2.6100000000000003</v>
      </c>
    </row>
    <row r="76" spans="1:11" x14ac:dyDescent="0.2">
      <c r="A76" s="46">
        <v>33</v>
      </c>
      <c r="B76" s="46">
        <v>1</v>
      </c>
      <c r="C76" s="31" t="s">
        <v>769</v>
      </c>
      <c r="D76" s="47">
        <v>600080340</v>
      </c>
      <c r="E76" s="31">
        <v>2479</v>
      </c>
      <c r="F76" s="24" t="s">
        <v>75</v>
      </c>
      <c r="G76" s="31">
        <v>3143</v>
      </c>
      <c r="H76" s="24" t="s">
        <v>520</v>
      </c>
      <c r="I76" s="41">
        <v>36661</v>
      </c>
      <c r="J76" s="33">
        <v>1800</v>
      </c>
      <c r="K76" s="42">
        <v>0.13886666666666669</v>
      </c>
    </row>
    <row r="77" spans="1:11" x14ac:dyDescent="0.2">
      <c r="A77" s="36">
        <v>33</v>
      </c>
      <c r="B77" s="36">
        <v>1</v>
      </c>
      <c r="C77" s="36" t="s">
        <v>769</v>
      </c>
      <c r="D77" s="36">
        <v>600080340</v>
      </c>
      <c r="E77" s="36">
        <v>2479</v>
      </c>
      <c r="F77" s="48" t="s">
        <v>813</v>
      </c>
      <c r="G77" s="36"/>
      <c r="H77" s="48"/>
      <c r="I77" s="44">
        <f t="shared" ref="I77:K77" si="32">SUM(I75:I76)</f>
        <v>906093</v>
      </c>
      <c r="J77" s="44">
        <f t="shared" si="32"/>
        <v>11524</v>
      </c>
      <c r="K77" s="45">
        <f t="shared" si="32"/>
        <v>2.7488666666666672</v>
      </c>
    </row>
    <row r="78" spans="1:11" x14ac:dyDescent="0.2">
      <c r="A78" s="31">
        <v>34</v>
      </c>
      <c r="B78" s="31">
        <v>1</v>
      </c>
      <c r="C78" s="31" t="s">
        <v>769</v>
      </c>
      <c r="D78" s="31">
        <v>600080331</v>
      </c>
      <c r="E78" s="31">
        <v>2475</v>
      </c>
      <c r="F78" s="40" t="s">
        <v>226</v>
      </c>
      <c r="G78" s="31">
        <v>3141</v>
      </c>
      <c r="H78" s="40" t="s">
        <v>321</v>
      </c>
      <c r="I78" s="41">
        <v>381369</v>
      </c>
      <c r="J78" s="41">
        <v>7051</v>
      </c>
      <c r="K78" s="42">
        <v>1.1433</v>
      </c>
    </row>
    <row r="79" spans="1:11" x14ac:dyDescent="0.2">
      <c r="A79" s="46">
        <v>34</v>
      </c>
      <c r="B79" s="46">
        <v>1</v>
      </c>
      <c r="C79" s="31" t="s">
        <v>769</v>
      </c>
      <c r="D79" s="47">
        <v>600080331</v>
      </c>
      <c r="E79" s="31">
        <v>2475</v>
      </c>
      <c r="F79" s="24" t="s">
        <v>521</v>
      </c>
      <c r="G79" s="49">
        <v>3143</v>
      </c>
      <c r="H79" s="24" t="s">
        <v>522</v>
      </c>
      <c r="I79" s="41">
        <v>35578</v>
      </c>
      <c r="J79" s="33">
        <v>1746</v>
      </c>
      <c r="K79" s="42">
        <v>0.1347666666666667</v>
      </c>
    </row>
    <row r="80" spans="1:11" x14ac:dyDescent="0.2">
      <c r="A80" s="36">
        <v>34</v>
      </c>
      <c r="B80" s="36">
        <v>1</v>
      </c>
      <c r="C80" s="36" t="s">
        <v>769</v>
      </c>
      <c r="D80" s="36">
        <v>600080331</v>
      </c>
      <c r="E80" s="36">
        <v>2475</v>
      </c>
      <c r="F80" s="48" t="s">
        <v>814</v>
      </c>
      <c r="G80" s="50"/>
      <c r="H80" s="48"/>
      <c r="I80" s="44">
        <f t="shared" ref="I80:K80" si="33">SUM(I78:I79)</f>
        <v>416947</v>
      </c>
      <c r="J80" s="44">
        <f t="shared" si="33"/>
        <v>8797</v>
      </c>
      <c r="K80" s="45">
        <f t="shared" si="33"/>
        <v>1.2780666666666667</v>
      </c>
    </row>
    <row r="81" spans="1:12" x14ac:dyDescent="0.2">
      <c r="A81" s="31">
        <v>35</v>
      </c>
      <c r="B81" s="31">
        <v>1</v>
      </c>
      <c r="C81" s="31" t="s">
        <v>769</v>
      </c>
      <c r="D81" s="31">
        <v>600080170</v>
      </c>
      <c r="E81" s="31">
        <v>2476</v>
      </c>
      <c r="F81" s="40" t="s">
        <v>76</v>
      </c>
      <c r="G81" s="31">
        <v>3141</v>
      </c>
      <c r="H81" s="40" t="s">
        <v>76</v>
      </c>
      <c r="I81" s="41">
        <v>865884</v>
      </c>
      <c r="J81" s="41">
        <v>9656</v>
      </c>
      <c r="K81" s="42">
        <v>2.5933000000000002</v>
      </c>
    </row>
    <row r="82" spans="1:12" x14ac:dyDescent="0.2">
      <c r="A82" s="46">
        <v>35</v>
      </c>
      <c r="B82" s="46">
        <v>1</v>
      </c>
      <c r="C82" s="31" t="s">
        <v>769</v>
      </c>
      <c r="D82" s="47">
        <v>600080170</v>
      </c>
      <c r="E82" s="31">
        <v>2476</v>
      </c>
      <c r="F82" s="24" t="s">
        <v>76</v>
      </c>
      <c r="G82" s="31">
        <v>3143</v>
      </c>
      <c r="H82" s="24" t="s">
        <v>523</v>
      </c>
      <c r="I82" s="41">
        <v>37409</v>
      </c>
      <c r="J82" s="33">
        <v>1836</v>
      </c>
      <c r="K82" s="42">
        <v>0.14169999999999999</v>
      </c>
    </row>
    <row r="83" spans="1:12" x14ac:dyDescent="0.2">
      <c r="A83" s="36">
        <v>35</v>
      </c>
      <c r="B83" s="36">
        <v>1</v>
      </c>
      <c r="C83" s="36" t="s">
        <v>769</v>
      </c>
      <c r="D83" s="36">
        <v>600080170</v>
      </c>
      <c r="E83" s="36">
        <v>2476</v>
      </c>
      <c r="F83" s="48" t="s">
        <v>815</v>
      </c>
      <c r="G83" s="36"/>
      <c r="H83" s="48"/>
      <c r="I83" s="44">
        <f t="shared" ref="I83:K83" si="34">SUM(I81:I82)</f>
        <v>903293</v>
      </c>
      <c r="J83" s="44">
        <f t="shared" si="34"/>
        <v>11492</v>
      </c>
      <c r="K83" s="45">
        <f t="shared" si="34"/>
        <v>2.7350000000000003</v>
      </c>
    </row>
    <row r="84" spans="1:12" x14ac:dyDescent="0.2">
      <c r="A84" s="46">
        <v>36</v>
      </c>
      <c r="B84" s="46">
        <v>1</v>
      </c>
      <c r="C84" s="31" t="s">
        <v>769</v>
      </c>
      <c r="D84" s="47">
        <v>600079872</v>
      </c>
      <c r="E84" s="31">
        <v>2477</v>
      </c>
      <c r="F84" s="24" t="s">
        <v>524</v>
      </c>
      <c r="G84" s="31">
        <v>3143</v>
      </c>
      <c r="H84" s="24" t="s">
        <v>525</v>
      </c>
      <c r="I84" s="41">
        <v>37589</v>
      </c>
      <c r="J84" s="33">
        <v>1845</v>
      </c>
      <c r="K84" s="42">
        <v>0.14238333333333331</v>
      </c>
    </row>
    <row r="85" spans="1:12" x14ac:dyDescent="0.2">
      <c r="A85" s="36">
        <v>36</v>
      </c>
      <c r="B85" s="36">
        <v>1</v>
      </c>
      <c r="C85" s="36" t="s">
        <v>769</v>
      </c>
      <c r="D85" s="36">
        <v>600079872</v>
      </c>
      <c r="E85" s="36">
        <v>2477</v>
      </c>
      <c r="F85" s="48" t="s">
        <v>816</v>
      </c>
      <c r="G85" s="36"/>
      <c r="H85" s="48"/>
      <c r="I85" s="44">
        <f t="shared" ref="I85:K85" si="35">SUM(I84:I84)</f>
        <v>37589</v>
      </c>
      <c r="J85" s="44">
        <f t="shared" si="35"/>
        <v>1845</v>
      </c>
      <c r="K85" s="45">
        <f t="shared" si="35"/>
        <v>0.14238333333333331</v>
      </c>
    </row>
    <row r="86" spans="1:12" x14ac:dyDescent="0.2">
      <c r="A86" s="31">
        <v>37</v>
      </c>
      <c r="B86" s="31">
        <v>1</v>
      </c>
      <c r="C86" s="31" t="s">
        <v>769</v>
      </c>
      <c r="D86" s="31">
        <v>600080013</v>
      </c>
      <c r="E86" s="31">
        <v>2470</v>
      </c>
      <c r="F86" s="40" t="s">
        <v>480</v>
      </c>
      <c r="G86" s="31">
        <v>3141</v>
      </c>
      <c r="H86" s="40" t="s">
        <v>480</v>
      </c>
      <c r="I86" s="41">
        <v>847783</v>
      </c>
      <c r="J86" s="41">
        <v>9418</v>
      </c>
      <c r="K86" s="42">
        <v>2.5432999999999995</v>
      </c>
    </row>
    <row r="87" spans="1:12" x14ac:dyDescent="0.2">
      <c r="A87" s="46">
        <v>37</v>
      </c>
      <c r="B87" s="46">
        <v>1</v>
      </c>
      <c r="C87" s="31" t="s">
        <v>769</v>
      </c>
      <c r="D87" s="47">
        <v>600080013</v>
      </c>
      <c r="E87" s="31">
        <v>2470</v>
      </c>
      <c r="F87" s="24" t="s">
        <v>480</v>
      </c>
      <c r="G87" s="31">
        <v>3143</v>
      </c>
      <c r="H87" s="24" t="s">
        <v>526</v>
      </c>
      <c r="I87" s="41">
        <v>50222</v>
      </c>
      <c r="J87" s="33">
        <v>2466</v>
      </c>
      <c r="K87" s="42">
        <v>0.19023333333333331</v>
      </c>
    </row>
    <row r="88" spans="1:12" x14ac:dyDescent="0.2">
      <c r="A88" s="36">
        <v>37</v>
      </c>
      <c r="B88" s="36">
        <v>1</v>
      </c>
      <c r="C88" s="36" t="s">
        <v>769</v>
      </c>
      <c r="D88" s="36">
        <v>600080013</v>
      </c>
      <c r="E88" s="36">
        <v>2470</v>
      </c>
      <c r="F88" s="48" t="s">
        <v>817</v>
      </c>
      <c r="G88" s="36"/>
      <c r="H88" s="48"/>
      <c r="I88" s="44">
        <f t="shared" ref="I88:K88" si="36">SUM(I86:I87)</f>
        <v>898005</v>
      </c>
      <c r="J88" s="44">
        <f t="shared" si="36"/>
        <v>11884</v>
      </c>
      <c r="K88" s="45">
        <f t="shared" si="36"/>
        <v>2.7335333333333329</v>
      </c>
    </row>
    <row r="89" spans="1:12" x14ac:dyDescent="0.2">
      <c r="A89" s="46">
        <v>38</v>
      </c>
      <c r="B89" s="46">
        <v>1</v>
      </c>
      <c r="C89" s="31" t="s">
        <v>769</v>
      </c>
      <c r="D89" s="47">
        <v>600079911</v>
      </c>
      <c r="E89" s="31">
        <v>2307</v>
      </c>
      <c r="F89" s="24" t="s">
        <v>527</v>
      </c>
      <c r="G89" s="31">
        <v>3143</v>
      </c>
      <c r="H89" s="24" t="s">
        <v>528</v>
      </c>
      <c r="I89" s="41">
        <v>33000</v>
      </c>
      <c r="J89" s="33">
        <v>1620</v>
      </c>
      <c r="K89" s="42">
        <v>0.125</v>
      </c>
    </row>
    <row r="90" spans="1:12" x14ac:dyDescent="0.2">
      <c r="A90" s="46">
        <v>38</v>
      </c>
      <c r="B90" s="46">
        <v>1</v>
      </c>
      <c r="C90" s="31" t="s">
        <v>769</v>
      </c>
      <c r="D90" s="47">
        <v>600079911</v>
      </c>
      <c r="E90" s="31">
        <v>2307</v>
      </c>
      <c r="F90" s="24" t="s">
        <v>527</v>
      </c>
      <c r="G90" s="31">
        <v>3143</v>
      </c>
      <c r="H90" s="24" t="s">
        <v>529</v>
      </c>
      <c r="I90" s="41">
        <v>6059</v>
      </c>
      <c r="J90" s="33">
        <v>198</v>
      </c>
      <c r="K90" s="42">
        <v>2.2950000000000005E-2</v>
      </c>
    </row>
    <row r="91" spans="1:12" x14ac:dyDescent="0.2">
      <c r="A91" s="36">
        <v>38</v>
      </c>
      <c r="B91" s="36">
        <v>1</v>
      </c>
      <c r="C91" s="36" t="s">
        <v>769</v>
      </c>
      <c r="D91" s="36">
        <v>600079911</v>
      </c>
      <c r="E91" s="36">
        <v>2307</v>
      </c>
      <c r="F91" s="48" t="s">
        <v>818</v>
      </c>
      <c r="G91" s="36"/>
      <c r="H91" s="48"/>
      <c r="I91" s="44">
        <f t="shared" ref="I91:K91" si="37">SUM(I89:I90)</f>
        <v>39059</v>
      </c>
      <c r="J91" s="44">
        <f t="shared" si="37"/>
        <v>1818</v>
      </c>
      <c r="K91" s="45">
        <f t="shared" si="37"/>
        <v>0.14795</v>
      </c>
    </row>
    <row r="92" spans="1:12" x14ac:dyDescent="0.2">
      <c r="A92" s="31">
        <v>39</v>
      </c>
      <c r="B92" s="31">
        <v>1</v>
      </c>
      <c r="C92" s="31" t="s">
        <v>769</v>
      </c>
      <c r="D92" s="31">
        <v>600079929</v>
      </c>
      <c r="E92" s="31">
        <v>2478</v>
      </c>
      <c r="F92" s="40" t="s">
        <v>77</v>
      </c>
      <c r="G92" s="31">
        <v>3141</v>
      </c>
      <c r="H92" s="40" t="s">
        <v>77</v>
      </c>
      <c r="I92" s="41">
        <v>564912</v>
      </c>
      <c r="J92" s="41">
        <v>5661</v>
      </c>
      <c r="K92" s="42">
        <v>1.6900000000000004</v>
      </c>
    </row>
    <row r="93" spans="1:12" x14ac:dyDescent="0.2">
      <c r="A93" s="31">
        <v>39</v>
      </c>
      <c r="B93" s="31">
        <v>1</v>
      </c>
      <c r="C93" s="31" t="s">
        <v>769</v>
      </c>
      <c r="D93" s="31">
        <v>600079929</v>
      </c>
      <c r="E93" s="31">
        <v>2478</v>
      </c>
      <c r="F93" s="40" t="s">
        <v>77</v>
      </c>
      <c r="G93" s="31">
        <v>3141</v>
      </c>
      <c r="H93" s="40" t="s">
        <v>484</v>
      </c>
      <c r="I93" s="41">
        <v>143637</v>
      </c>
      <c r="J93" s="41">
        <v>2057</v>
      </c>
      <c r="K93" s="42">
        <v>0.42670000000000002</v>
      </c>
      <c r="L93" s="100" t="s">
        <v>1119</v>
      </c>
    </row>
    <row r="94" spans="1:12" x14ac:dyDescent="0.2">
      <c r="A94" s="46">
        <v>39</v>
      </c>
      <c r="B94" s="46">
        <v>1</v>
      </c>
      <c r="C94" s="31" t="s">
        <v>769</v>
      </c>
      <c r="D94" s="47">
        <v>600079929</v>
      </c>
      <c r="E94" s="31">
        <v>2478</v>
      </c>
      <c r="F94" s="24" t="s">
        <v>77</v>
      </c>
      <c r="G94" s="31">
        <v>3143</v>
      </c>
      <c r="H94" s="24" t="s">
        <v>530</v>
      </c>
      <c r="I94" s="41">
        <v>26941</v>
      </c>
      <c r="J94" s="33">
        <v>1323</v>
      </c>
      <c r="K94" s="42">
        <v>0.10205000000000003</v>
      </c>
    </row>
    <row r="95" spans="1:12" x14ac:dyDescent="0.2">
      <c r="A95" s="46">
        <v>39</v>
      </c>
      <c r="B95" s="46">
        <v>1</v>
      </c>
      <c r="C95" s="31" t="s">
        <v>769</v>
      </c>
      <c r="D95" s="47">
        <v>600079929</v>
      </c>
      <c r="E95" s="31">
        <v>2478</v>
      </c>
      <c r="F95" s="24" t="s">
        <v>77</v>
      </c>
      <c r="G95" s="31">
        <v>3143</v>
      </c>
      <c r="H95" s="24" t="s">
        <v>531</v>
      </c>
      <c r="I95" s="41">
        <v>18150</v>
      </c>
      <c r="J95" s="33">
        <v>891</v>
      </c>
      <c r="K95" s="42">
        <v>6.8749999999999978E-2</v>
      </c>
    </row>
    <row r="96" spans="1:12" x14ac:dyDescent="0.2">
      <c r="A96" s="36">
        <v>39</v>
      </c>
      <c r="B96" s="36">
        <v>1</v>
      </c>
      <c r="C96" s="36" t="s">
        <v>769</v>
      </c>
      <c r="D96" s="36">
        <v>600079929</v>
      </c>
      <c r="E96" s="36">
        <v>2478</v>
      </c>
      <c r="F96" s="48" t="s">
        <v>819</v>
      </c>
      <c r="G96" s="36"/>
      <c r="H96" s="48"/>
      <c r="I96" s="44">
        <f t="shared" ref="I96:K96" si="38">SUM(I92:I95)</f>
        <v>753640</v>
      </c>
      <c r="J96" s="44">
        <f t="shared" si="38"/>
        <v>9932</v>
      </c>
      <c r="K96" s="45">
        <f t="shared" si="38"/>
        <v>2.2875000000000005</v>
      </c>
    </row>
    <row r="97" spans="1:11" x14ac:dyDescent="0.2">
      <c r="A97" s="31">
        <v>40</v>
      </c>
      <c r="B97" s="31">
        <v>1</v>
      </c>
      <c r="C97" s="31" t="s">
        <v>769</v>
      </c>
      <c r="D97" s="31">
        <v>650018273</v>
      </c>
      <c r="E97" s="31">
        <v>2465</v>
      </c>
      <c r="F97" s="40" t="s">
        <v>469</v>
      </c>
      <c r="G97" s="31">
        <v>3141</v>
      </c>
      <c r="H97" s="40" t="s">
        <v>288</v>
      </c>
      <c r="I97" s="41">
        <v>148224</v>
      </c>
      <c r="J97" s="41">
        <v>2167</v>
      </c>
      <c r="K97" s="42">
        <v>0.4467000000000001</v>
      </c>
    </row>
    <row r="98" spans="1:11" x14ac:dyDescent="0.2">
      <c r="A98" s="31">
        <v>40</v>
      </c>
      <c r="B98" s="31">
        <v>1</v>
      </c>
      <c r="C98" s="31" t="s">
        <v>769</v>
      </c>
      <c r="D98" s="31">
        <v>650018273</v>
      </c>
      <c r="E98" s="31">
        <v>2465</v>
      </c>
      <c r="F98" s="40" t="s">
        <v>469</v>
      </c>
      <c r="G98" s="31">
        <v>3141</v>
      </c>
      <c r="H98" s="40" t="s">
        <v>289</v>
      </c>
      <c r="I98" s="41">
        <v>47769</v>
      </c>
      <c r="J98" s="41">
        <v>484</v>
      </c>
      <c r="K98" s="42">
        <v>0.14329999999999998</v>
      </c>
    </row>
    <row r="99" spans="1:11" x14ac:dyDescent="0.2">
      <c r="A99" s="31">
        <v>40</v>
      </c>
      <c r="B99" s="31">
        <v>1</v>
      </c>
      <c r="C99" s="31" t="s">
        <v>769</v>
      </c>
      <c r="D99" s="31">
        <v>650018273</v>
      </c>
      <c r="E99" s="31">
        <v>2465</v>
      </c>
      <c r="F99" s="40" t="s">
        <v>469</v>
      </c>
      <c r="G99" s="31">
        <v>3141</v>
      </c>
      <c r="H99" s="40" t="s">
        <v>360</v>
      </c>
      <c r="I99" s="41">
        <v>260283</v>
      </c>
      <c r="J99" s="41">
        <v>1564</v>
      </c>
      <c r="K99" s="42">
        <v>0.77670000000000017</v>
      </c>
    </row>
    <row r="100" spans="1:11" x14ac:dyDescent="0.2">
      <c r="A100" s="46">
        <v>40</v>
      </c>
      <c r="B100" s="46">
        <v>1</v>
      </c>
      <c r="C100" s="31" t="s">
        <v>769</v>
      </c>
      <c r="D100" s="47">
        <v>650018273</v>
      </c>
      <c r="E100" s="31">
        <v>2465</v>
      </c>
      <c r="F100" s="40" t="s">
        <v>469</v>
      </c>
      <c r="G100" s="31">
        <v>3143</v>
      </c>
      <c r="H100" s="24" t="s">
        <v>532</v>
      </c>
      <c r="I100" s="41">
        <v>11730</v>
      </c>
      <c r="J100" s="33">
        <v>576</v>
      </c>
      <c r="K100" s="42">
        <v>4.4433333333333325E-2</v>
      </c>
    </row>
    <row r="101" spans="1:11" x14ac:dyDescent="0.2">
      <c r="A101" s="46">
        <v>40</v>
      </c>
      <c r="B101" s="46">
        <v>1</v>
      </c>
      <c r="C101" s="31" t="s">
        <v>769</v>
      </c>
      <c r="D101" s="47">
        <v>650018273</v>
      </c>
      <c r="E101" s="31">
        <v>2465</v>
      </c>
      <c r="F101" s="40" t="s">
        <v>469</v>
      </c>
      <c r="G101" s="31">
        <v>3143</v>
      </c>
      <c r="H101" s="24" t="s">
        <v>533</v>
      </c>
      <c r="I101" s="41">
        <v>4770</v>
      </c>
      <c r="J101" s="33">
        <v>234</v>
      </c>
      <c r="K101" s="42">
        <v>1.8066666666666668E-2</v>
      </c>
    </row>
    <row r="102" spans="1:11" x14ac:dyDescent="0.2">
      <c r="A102" s="36">
        <v>40</v>
      </c>
      <c r="B102" s="36">
        <v>1</v>
      </c>
      <c r="C102" s="36" t="s">
        <v>769</v>
      </c>
      <c r="D102" s="36">
        <v>650018273</v>
      </c>
      <c r="E102" s="36">
        <v>2465</v>
      </c>
      <c r="F102" s="43" t="s">
        <v>820</v>
      </c>
      <c r="G102" s="36"/>
      <c r="H102" s="43"/>
      <c r="I102" s="44">
        <f t="shared" ref="I102:K102" si="39">SUM(I97:I101)</f>
        <v>472776</v>
      </c>
      <c r="J102" s="44">
        <f t="shared" si="39"/>
        <v>5025</v>
      </c>
      <c r="K102" s="45">
        <f t="shared" si="39"/>
        <v>1.4292000000000002</v>
      </c>
    </row>
    <row r="103" spans="1:11" x14ac:dyDescent="0.2">
      <c r="A103" s="31">
        <v>41</v>
      </c>
      <c r="B103" s="31">
        <v>1</v>
      </c>
      <c r="C103" s="31" t="s">
        <v>769</v>
      </c>
      <c r="D103" s="31">
        <v>600080293</v>
      </c>
      <c r="E103" s="31">
        <v>2480</v>
      </c>
      <c r="F103" s="40" t="s">
        <v>78</v>
      </c>
      <c r="G103" s="31">
        <v>3141</v>
      </c>
      <c r="H103" s="40" t="s">
        <v>78</v>
      </c>
      <c r="I103" s="41">
        <v>769252</v>
      </c>
      <c r="J103" s="41">
        <v>8330</v>
      </c>
      <c r="K103" s="42">
        <v>2.3033000000000001</v>
      </c>
    </row>
    <row r="104" spans="1:11" x14ac:dyDescent="0.2">
      <c r="A104" s="46">
        <v>41</v>
      </c>
      <c r="B104" s="46">
        <v>1</v>
      </c>
      <c r="C104" s="31" t="s">
        <v>769</v>
      </c>
      <c r="D104" s="47">
        <v>600080293</v>
      </c>
      <c r="E104" s="31">
        <v>2480</v>
      </c>
      <c r="F104" s="24" t="s">
        <v>78</v>
      </c>
      <c r="G104" s="31">
        <v>3143</v>
      </c>
      <c r="H104" s="24" t="s">
        <v>534</v>
      </c>
      <c r="I104" s="41">
        <v>29700</v>
      </c>
      <c r="J104" s="33">
        <v>1458</v>
      </c>
      <c r="K104" s="42">
        <v>0.11250000000000002</v>
      </c>
    </row>
    <row r="105" spans="1:11" x14ac:dyDescent="0.2">
      <c r="A105" s="46">
        <v>41</v>
      </c>
      <c r="B105" s="46">
        <v>1</v>
      </c>
      <c r="C105" s="31" t="s">
        <v>769</v>
      </c>
      <c r="D105" s="47">
        <v>600080293</v>
      </c>
      <c r="E105" s="31">
        <v>2480</v>
      </c>
      <c r="F105" s="24" t="s">
        <v>78</v>
      </c>
      <c r="G105" s="31">
        <v>3143</v>
      </c>
      <c r="H105" s="24" t="s">
        <v>535</v>
      </c>
      <c r="I105" s="41">
        <v>54270</v>
      </c>
      <c r="J105" s="33">
        <v>1776</v>
      </c>
      <c r="K105" s="42">
        <v>0.20556666666666668</v>
      </c>
    </row>
    <row r="106" spans="1:11" x14ac:dyDescent="0.2">
      <c r="A106" s="36">
        <v>41</v>
      </c>
      <c r="B106" s="36">
        <v>1</v>
      </c>
      <c r="C106" s="36" t="s">
        <v>769</v>
      </c>
      <c r="D106" s="36">
        <v>600080293</v>
      </c>
      <c r="E106" s="36">
        <v>2480</v>
      </c>
      <c r="F106" s="48" t="s">
        <v>821</v>
      </c>
      <c r="G106" s="36"/>
      <c r="H106" s="48"/>
      <c r="I106" s="44">
        <f t="shared" ref="I106:K106" si="40">SUM(I103:I105)</f>
        <v>853222</v>
      </c>
      <c r="J106" s="44">
        <f t="shared" si="40"/>
        <v>11564</v>
      </c>
      <c r="K106" s="45">
        <f t="shared" si="40"/>
        <v>2.6213666666666668</v>
      </c>
    </row>
    <row r="107" spans="1:11" x14ac:dyDescent="0.2">
      <c r="A107" s="31">
        <v>42</v>
      </c>
      <c r="B107" s="31">
        <v>1</v>
      </c>
      <c r="C107" s="31" t="s">
        <v>769</v>
      </c>
      <c r="D107" s="31">
        <v>600079945</v>
      </c>
      <c r="E107" s="31">
        <v>2482</v>
      </c>
      <c r="F107" s="40" t="s">
        <v>79</v>
      </c>
      <c r="G107" s="31">
        <v>3141</v>
      </c>
      <c r="H107" s="40" t="s">
        <v>79</v>
      </c>
      <c r="I107" s="41">
        <v>403358</v>
      </c>
      <c r="J107" s="41">
        <v>3706</v>
      </c>
      <c r="K107" s="42">
        <v>1.2067000000000001</v>
      </c>
    </row>
    <row r="108" spans="1:11" x14ac:dyDescent="0.2">
      <c r="A108" s="46">
        <v>42</v>
      </c>
      <c r="B108" s="46">
        <v>1</v>
      </c>
      <c r="C108" s="31" t="s">
        <v>769</v>
      </c>
      <c r="D108" s="47">
        <v>600079945</v>
      </c>
      <c r="E108" s="31">
        <v>2482</v>
      </c>
      <c r="F108" s="24" t="s">
        <v>79</v>
      </c>
      <c r="G108" s="31">
        <v>3143</v>
      </c>
      <c r="H108" s="24" t="s">
        <v>536</v>
      </c>
      <c r="I108" s="41">
        <v>11009</v>
      </c>
      <c r="J108" s="33">
        <v>540</v>
      </c>
      <c r="K108" s="42">
        <v>4.1700000000000001E-2</v>
      </c>
    </row>
    <row r="109" spans="1:11" x14ac:dyDescent="0.2">
      <c r="A109" s="36">
        <v>42</v>
      </c>
      <c r="B109" s="36">
        <v>1</v>
      </c>
      <c r="C109" s="36" t="s">
        <v>769</v>
      </c>
      <c r="D109" s="36">
        <v>600079945</v>
      </c>
      <c r="E109" s="36">
        <v>2482</v>
      </c>
      <c r="F109" s="48" t="s">
        <v>822</v>
      </c>
      <c r="G109" s="36"/>
      <c r="H109" s="48"/>
      <c r="I109" s="44">
        <f t="shared" ref="I109:K109" si="41">SUM(I107:I108)</f>
        <v>414367</v>
      </c>
      <c r="J109" s="44">
        <f t="shared" si="41"/>
        <v>4246</v>
      </c>
      <c r="K109" s="45">
        <f t="shared" si="41"/>
        <v>1.2484000000000002</v>
      </c>
    </row>
    <row r="110" spans="1:11" x14ac:dyDescent="0.2">
      <c r="A110" s="31">
        <v>43</v>
      </c>
      <c r="B110" s="31">
        <v>1</v>
      </c>
      <c r="C110" s="31" t="s">
        <v>769</v>
      </c>
      <c r="D110" s="31">
        <v>691006041</v>
      </c>
      <c r="E110" s="31">
        <v>2328</v>
      </c>
      <c r="F110" s="40" t="s">
        <v>373</v>
      </c>
      <c r="G110" s="31">
        <v>3141</v>
      </c>
      <c r="H110" s="40" t="s">
        <v>496</v>
      </c>
      <c r="I110" s="41">
        <v>653791</v>
      </c>
      <c r="J110" s="41">
        <v>6817</v>
      </c>
      <c r="K110" s="42">
        <v>1.9632999999999998</v>
      </c>
    </row>
    <row r="111" spans="1:11" x14ac:dyDescent="0.2">
      <c r="A111" s="46">
        <v>43</v>
      </c>
      <c r="B111" s="46">
        <v>1</v>
      </c>
      <c r="C111" s="31" t="s">
        <v>769</v>
      </c>
      <c r="D111" s="47">
        <v>691006041</v>
      </c>
      <c r="E111" s="31">
        <v>2328</v>
      </c>
      <c r="F111" s="24" t="s">
        <v>373</v>
      </c>
      <c r="G111" s="31">
        <v>3143</v>
      </c>
      <c r="H111" s="24" t="s">
        <v>537</v>
      </c>
      <c r="I111" s="41">
        <v>26580</v>
      </c>
      <c r="J111" s="33">
        <v>1305</v>
      </c>
      <c r="K111" s="42">
        <v>0.10068333333333332</v>
      </c>
    </row>
    <row r="112" spans="1:11" x14ac:dyDescent="0.2">
      <c r="A112" s="36">
        <v>43</v>
      </c>
      <c r="B112" s="36">
        <v>1</v>
      </c>
      <c r="C112" s="36" t="s">
        <v>769</v>
      </c>
      <c r="D112" s="36">
        <v>691006041</v>
      </c>
      <c r="E112" s="36">
        <v>2328</v>
      </c>
      <c r="F112" s="48" t="s">
        <v>823</v>
      </c>
      <c r="G112" s="36"/>
      <c r="H112" s="48"/>
      <c r="I112" s="44">
        <f t="shared" ref="I112:K112" si="42">SUM(I110:I111)</f>
        <v>680371</v>
      </c>
      <c r="J112" s="44">
        <f t="shared" si="42"/>
        <v>8122</v>
      </c>
      <c r="K112" s="45">
        <f t="shared" si="42"/>
        <v>2.0639833333333333</v>
      </c>
    </row>
    <row r="113" spans="1:12" x14ac:dyDescent="0.2">
      <c r="A113" s="31">
        <v>44</v>
      </c>
      <c r="B113" s="31">
        <v>1</v>
      </c>
      <c r="C113" s="31" t="s">
        <v>769</v>
      </c>
      <c r="D113" s="31">
        <v>600079970</v>
      </c>
      <c r="E113" s="31">
        <v>2486</v>
      </c>
      <c r="F113" s="40" t="s">
        <v>80</v>
      </c>
      <c r="G113" s="31">
        <v>3141</v>
      </c>
      <c r="H113" s="40" t="s">
        <v>374</v>
      </c>
      <c r="I113" s="41">
        <v>190766</v>
      </c>
      <c r="J113" s="41">
        <v>2959</v>
      </c>
      <c r="K113" s="42">
        <v>0.57000000000000006</v>
      </c>
    </row>
    <row r="114" spans="1:12" x14ac:dyDescent="0.2">
      <c r="A114" s="46">
        <v>44</v>
      </c>
      <c r="B114" s="46">
        <v>1</v>
      </c>
      <c r="C114" s="31" t="s">
        <v>769</v>
      </c>
      <c r="D114" s="47">
        <v>600079970</v>
      </c>
      <c r="E114" s="31">
        <v>2486</v>
      </c>
      <c r="F114" s="24" t="s">
        <v>80</v>
      </c>
      <c r="G114" s="31">
        <v>3143</v>
      </c>
      <c r="H114" s="24" t="s">
        <v>538</v>
      </c>
      <c r="I114" s="41">
        <v>13200</v>
      </c>
      <c r="J114" s="33">
        <v>648</v>
      </c>
      <c r="K114" s="42">
        <v>4.9999999999999989E-2</v>
      </c>
    </row>
    <row r="115" spans="1:12" x14ac:dyDescent="0.2">
      <c r="A115" s="31">
        <v>44</v>
      </c>
      <c r="B115" s="31">
        <v>1</v>
      </c>
      <c r="C115" s="31" t="s">
        <v>769</v>
      </c>
      <c r="D115" s="31">
        <v>600079970</v>
      </c>
      <c r="E115" s="31">
        <v>2486</v>
      </c>
      <c r="F115" s="24" t="s">
        <v>80</v>
      </c>
      <c r="G115" s="31">
        <v>3233</v>
      </c>
      <c r="H115" s="24" t="s">
        <v>80</v>
      </c>
      <c r="I115" s="33">
        <v>22751</v>
      </c>
      <c r="J115" s="34">
        <v>106</v>
      </c>
      <c r="K115" s="35">
        <v>7.3200000000000001E-2</v>
      </c>
    </row>
    <row r="116" spans="1:12" x14ac:dyDescent="0.2">
      <c r="A116" s="36">
        <v>44</v>
      </c>
      <c r="B116" s="36">
        <v>1</v>
      </c>
      <c r="C116" s="36" t="s">
        <v>769</v>
      </c>
      <c r="D116" s="36">
        <v>600079970</v>
      </c>
      <c r="E116" s="36">
        <v>2486</v>
      </c>
      <c r="F116" s="48" t="s">
        <v>824</v>
      </c>
      <c r="G116" s="36"/>
      <c r="H116" s="48"/>
      <c r="I116" s="38">
        <f t="shared" ref="I116:K116" si="43">SUM(I113:I115)</f>
        <v>226717</v>
      </c>
      <c r="J116" s="38">
        <f t="shared" si="43"/>
        <v>3713</v>
      </c>
      <c r="K116" s="39">
        <f t="shared" si="43"/>
        <v>0.69320000000000015</v>
      </c>
    </row>
    <row r="117" spans="1:12" x14ac:dyDescent="0.2">
      <c r="A117" s="31">
        <v>45</v>
      </c>
      <c r="B117" s="31">
        <v>1</v>
      </c>
      <c r="C117" s="31" t="s">
        <v>769</v>
      </c>
      <c r="D117" s="31">
        <v>600079996</v>
      </c>
      <c r="E117" s="31">
        <v>2487</v>
      </c>
      <c r="F117" s="40" t="s">
        <v>81</v>
      </c>
      <c r="G117" s="31">
        <v>3141</v>
      </c>
      <c r="H117" s="40" t="s">
        <v>81</v>
      </c>
      <c r="I117" s="41">
        <v>890057</v>
      </c>
      <c r="J117" s="41">
        <v>9996</v>
      </c>
      <c r="K117" s="42">
        <v>2.6666999999999996</v>
      </c>
    </row>
    <row r="118" spans="1:12" x14ac:dyDescent="0.2">
      <c r="A118" s="46">
        <v>45</v>
      </c>
      <c r="B118" s="46">
        <v>1</v>
      </c>
      <c r="C118" s="31" t="s">
        <v>769</v>
      </c>
      <c r="D118" s="47">
        <v>600079996</v>
      </c>
      <c r="E118" s="31">
        <v>2487</v>
      </c>
      <c r="F118" s="24" t="s">
        <v>81</v>
      </c>
      <c r="G118" s="31">
        <v>3143</v>
      </c>
      <c r="H118" s="24" t="s">
        <v>539</v>
      </c>
      <c r="I118" s="41">
        <v>20161</v>
      </c>
      <c r="J118" s="33">
        <v>990</v>
      </c>
      <c r="K118" s="42">
        <v>7.6366666666666666E-2</v>
      </c>
    </row>
    <row r="119" spans="1:12" x14ac:dyDescent="0.2">
      <c r="A119" s="36">
        <v>45</v>
      </c>
      <c r="B119" s="36">
        <v>1</v>
      </c>
      <c r="C119" s="36" t="s">
        <v>769</v>
      </c>
      <c r="D119" s="36">
        <v>600079996</v>
      </c>
      <c r="E119" s="36">
        <v>2487</v>
      </c>
      <c r="F119" s="48" t="s">
        <v>825</v>
      </c>
      <c r="G119" s="36"/>
      <c r="H119" s="48"/>
      <c r="I119" s="44">
        <f t="shared" ref="I119:K119" si="44">SUM(I117:I118)</f>
        <v>910218</v>
      </c>
      <c r="J119" s="44">
        <f t="shared" si="44"/>
        <v>10986</v>
      </c>
      <c r="K119" s="45">
        <f t="shared" si="44"/>
        <v>2.7430666666666661</v>
      </c>
    </row>
    <row r="120" spans="1:12" x14ac:dyDescent="0.2">
      <c r="A120" s="31">
        <v>46</v>
      </c>
      <c r="B120" s="31">
        <v>1</v>
      </c>
      <c r="C120" s="31" t="s">
        <v>769</v>
      </c>
      <c r="D120" s="31">
        <v>600079902</v>
      </c>
      <c r="E120" s="31">
        <v>2488</v>
      </c>
      <c r="F120" s="40" t="s">
        <v>355</v>
      </c>
      <c r="G120" s="31">
        <v>3141</v>
      </c>
      <c r="H120" s="40" t="s">
        <v>355</v>
      </c>
      <c r="I120" s="41">
        <v>0</v>
      </c>
      <c r="J120" s="41">
        <v>0</v>
      </c>
      <c r="K120" s="42">
        <v>0</v>
      </c>
      <c r="L120" s="100" t="s">
        <v>1119</v>
      </c>
    </row>
    <row r="121" spans="1:12" x14ac:dyDescent="0.2">
      <c r="A121" s="46">
        <v>46</v>
      </c>
      <c r="B121" s="46">
        <v>1</v>
      </c>
      <c r="C121" s="31" t="s">
        <v>769</v>
      </c>
      <c r="D121" s="47">
        <v>600079902</v>
      </c>
      <c r="E121" s="31">
        <v>2488</v>
      </c>
      <c r="F121" s="24" t="s">
        <v>355</v>
      </c>
      <c r="G121" s="31">
        <v>3143</v>
      </c>
      <c r="H121" s="24" t="s">
        <v>540</v>
      </c>
      <c r="I121" s="41">
        <v>22739</v>
      </c>
      <c r="J121" s="33">
        <v>1116</v>
      </c>
      <c r="K121" s="42">
        <v>8.6133333333333367E-2</v>
      </c>
    </row>
    <row r="122" spans="1:12" x14ac:dyDescent="0.2">
      <c r="A122" s="36">
        <v>46</v>
      </c>
      <c r="B122" s="36">
        <v>1</v>
      </c>
      <c r="C122" s="36" t="s">
        <v>769</v>
      </c>
      <c r="D122" s="36">
        <v>600079902</v>
      </c>
      <c r="E122" s="36">
        <v>2488</v>
      </c>
      <c r="F122" s="48" t="s">
        <v>826</v>
      </c>
      <c r="G122" s="36"/>
      <c r="H122" s="48"/>
      <c r="I122" s="44">
        <f t="shared" ref="I122:K122" si="45">SUM(I120:I121)</f>
        <v>22739</v>
      </c>
      <c r="J122" s="44">
        <f t="shared" si="45"/>
        <v>1116</v>
      </c>
      <c r="K122" s="45">
        <f t="shared" si="45"/>
        <v>8.6133333333333367E-2</v>
      </c>
    </row>
    <row r="123" spans="1:12" x14ac:dyDescent="0.2">
      <c r="A123" s="31">
        <v>47</v>
      </c>
      <c r="B123" s="31">
        <v>1</v>
      </c>
      <c r="C123" s="31" t="s">
        <v>769</v>
      </c>
      <c r="D123" s="31">
        <v>600080277</v>
      </c>
      <c r="E123" s="31">
        <v>2472</v>
      </c>
      <c r="F123" s="40" t="s">
        <v>82</v>
      </c>
      <c r="G123" s="31">
        <v>3141</v>
      </c>
      <c r="H123" s="40" t="s">
        <v>497</v>
      </c>
      <c r="I123" s="41">
        <v>72651</v>
      </c>
      <c r="J123" s="41">
        <v>408</v>
      </c>
      <c r="K123" s="42">
        <v>0.2167</v>
      </c>
    </row>
    <row r="124" spans="1:12" x14ac:dyDescent="0.2">
      <c r="A124" s="46">
        <v>47</v>
      </c>
      <c r="B124" s="46">
        <v>1</v>
      </c>
      <c r="C124" s="31" t="s">
        <v>769</v>
      </c>
      <c r="D124" s="47">
        <v>600080277</v>
      </c>
      <c r="E124" s="31">
        <v>2472</v>
      </c>
      <c r="F124" s="24" t="s">
        <v>82</v>
      </c>
      <c r="G124" s="31">
        <v>3143</v>
      </c>
      <c r="H124" s="24" t="s">
        <v>541</v>
      </c>
      <c r="I124" s="41">
        <v>8972</v>
      </c>
      <c r="J124" s="33">
        <v>441</v>
      </c>
      <c r="K124" s="42">
        <v>3.3983333333333338E-2</v>
      </c>
    </row>
    <row r="125" spans="1:12" x14ac:dyDescent="0.2">
      <c r="A125" s="46">
        <v>47</v>
      </c>
      <c r="B125" s="46">
        <v>1</v>
      </c>
      <c r="C125" s="31" t="s">
        <v>769</v>
      </c>
      <c r="D125" s="47">
        <v>600080277</v>
      </c>
      <c r="E125" s="31">
        <v>2472</v>
      </c>
      <c r="F125" s="24" t="s">
        <v>82</v>
      </c>
      <c r="G125" s="31">
        <v>3143</v>
      </c>
      <c r="H125" s="51" t="s">
        <v>542</v>
      </c>
      <c r="I125" s="41">
        <v>5130</v>
      </c>
      <c r="J125" s="33">
        <v>252</v>
      </c>
      <c r="K125" s="42">
        <v>1.9433333333333337E-2</v>
      </c>
    </row>
    <row r="126" spans="1:12" x14ac:dyDescent="0.2">
      <c r="A126" s="36">
        <v>47</v>
      </c>
      <c r="B126" s="36">
        <v>1</v>
      </c>
      <c r="C126" s="36" t="s">
        <v>769</v>
      </c>
      <c r="D126" s="36">
        <v>600080277</v>
      </c>
      <c r="E126" s="36">
        <v>2472</v>
      </c>
      <c r="F126" s="48" t="s">
        <v>827</v>
      </c>
      <c r="G126" s="36"/>
      <c r="H126" s="52"/>
      <c r="I126" s="44">
        <f t="shared" ref="I126:K126" si="46">SUM(I123:I125)</f>
        <v>86753</v>
      </c>
      <c r="J126" s="44">
        <f t="shared" si="46"/>
        <v>1101</v>
      </c>
      <c r="K126" s="45">
        <f t="shared" si="46"/>
        <v>0.27011666666666673</v>
      </c>
    </row>
    <row r="127" spans="1:12" x14ac:dyDescent="0.2">
      <c r="A127" s="31">
        <v>48</v>
      </c>
      <c r="B127" s="31">
        <v>1</v>
      </c>
      <c r="C127" s="31" t="s">
        <v>769</v>
      </c>
      <c r="D127" s="31">
        <v>600080188</v>
      </c>
      <c r="E127" s="31">
        <v>2489</v>
      </c>
      <c r="F127" s="40" t="s">
        <v>83</v>
      </c>
      <c r="G127" s="31">
        <v>3141</v>
      </c>
      <c r="H127" s="40" t="s">
        <v>83</v>
      </c>
      <c r="I127" s="41">
        <v>724551</v>
      </c>
      <c r="J127" s="41">
        <v>7752</v>
      </c>
      <c r="K127" s="42">
        <v>2.1767000000000003</v>
      </c>
    </row>
    <row r="128" spans="1:12" x14ac:dyDescent="0.2">
      <c r="A128" s="46">
        <v>48</v>
      </c>
      <c r="B128" s="46">
        <v>1</v>
      </c>
      <c r="C128" s="31" t="s">
        <v>769</v>
      </c>
      <c r="D128" s="47">
        <v>600080188</v>
      </c>
      <c r="E128" s="31">
        <v>2489</v>
      </c>
      <c r="F128" s="24" t="s">
        <v>83</v>
      </c>
      <c r="G128" s="31">
        <v>3143</v>
      </c>
      <c r="H128" s="51" t="s">
        <v>543</v>
      </c>
      <c r="I128" s="41">
        <v>21991</v>
      </c>
      <c r="J128" s="33">
        <v>1080</v>
      </c>
      <c r="K128" s="42">
        <v>8.3300000000000013E-2</v>
      </c>
    </row>
    <row r="129" spans="1:11" x14ac:dyDescent="0.2">
      <c r="A129" s="46">
        <v>48</v>
      </c>
      <c r="B129" s="46">
        <v>1</v>
      </c>
      <c r="C129" s="31" t="s">
        <v>769</v>
      </c>
      <c r="D129" s="107">
        <v>600080188</v>
      </c>
      <c r="E129" s="31">
        <v>2489</v>
      </c>
      <c r="F129" s="24" t="s">
        <v>83</v>
      </c>
      <c r="G129" s="31">
        <v>3143</v>
      </c>
      <c r="H129" s="24" t="s">
        <v>544</v>
      </c>
      <c r="I129" s="41">
        <v>11009</v>
      </c>
      <c r="J129" s="33">
        <v>540</v>
      </c>
      <c r="K129" s="42">
        <v>4.1700000000000001E-2</v>
      </c>
    </row>
    <row r="130" spans="1:11" x14ac:dyDescent="0.2">
      <c r="A130" s="36">
        <v>48</v>
      </c>
      <c r="B130" s="36">
        <v>1</v>
      </c>
      <c r="C130" s="105" t="s">
        <v>769</v>
      </c>
      <c r="D130" s="109">
        <v>600080188</v>
      </c>
      <c r="E130" s="106">
        <v>2489</v>
      </c>
      <c r="F130" s="48" t="s">
        <v>828</v>
      </c>
      <c r="G130" s="36"/>
      <c r="H130" s="48"/>
      <c r="I130" s="44">
        <f t="shared" ref="I130:K130" si="47">SUM(I127:I129)</f>
        <v>757551</v>
      </c>
      <c r="J130" s="44">
        <f t="shared" si="47"/>
        <v>9372</v>
      </c>
      <c r="K130" s="45">
        <f t="shared" si="47"/>
        <v>2.3017000000000003</v>
      </c>
    </row>
    <row r="131" spans="1:11" x14ac:dyDescent="0.2">
      <c r="A131" s="31">
        <v>49</v>
      </c>
      <c r="B131" s="31">
        <v>1</v>
      </c>
      <c r="C131" s="31" t="s">
        <v>769</v>
      </c>
      <c r="D131" s="108">
        <v>600080285</v>
      </c>
      <c r="E131" s="31">
        <v>2473</v>
      </c>
      <c r="F131" s="40" t="s">
        <v>84</v>
      </c>
      <c r="G131" s="31">
        <v>3141</v>
      </c>
      <c r="H131" s="40" t="s">
        <v>490</v>
      </c>
      <c r="I131" s="41">
        <v>324746</v>
      </c>
      <c r="J131" s="41">
        <v>5753</v>
      </c>
      <c r="K131" s="42">
        <v>0.9700000000000002</v>
      </c>
    </row>
    <row r="132" spans="1:11" x14ac:dyDescent="0.2">
      <c r="A132" s="46">
        <v>49</v>
      </c>
      <c r="B132" s="46">
        <v>1</v>
      </c>
      <c r="C132" s="31" t="s">
        <v>769</v>
      </c>
      <c r="D132" s="47">
        <v>600080285</v>
      </c>
      <c r="E132" s="31">
        <v>2473</v>
      </c>
      <c r="F132" s="24" t="s">
        <v>84</v>
      </c>
      <c r="G132" s="31">
        <v>3143</v>
      </c>
      <c r="H132" s="24" t="s">
        <v>545</v>
      </c>
      <c r="I132" s="41">
        <v>45839</v>
      </c>
      <c r="J132" s="33">
        <v>2250</v>
      </c>
      <c r="K132" s="42">
        <v>0.17363333333333336</v>
      </c>
    </row>
    <row r="133" spans="1:11" x14ac:dyDescent="0.2">
      <c r="A133" s="36">
        <v>49</v>
      </c>
      <c r="B133" s="36">
        <v>1</v>
      </c>
      <c r="C133" s="36" t="s">
        <v>769</v>
      </c>
      <c r="D133" s="36">
        <v>600080285</v>
      </c>
      <c r="E133" s="36">
        <v>2473</v>
      </c>
      <c r="F133" s="48" t="s">
        <v>829</v>
      </c>
      <c r="G133" s="36"/>
      <c r="H133" s="48"/>
      <c r="I133" s="44">
        <f t="shared" ref="I133:K133" si="48">SUM(I131:I132)</f>
        <v>370585</v>
      </c>
      <c r="J133" s="44">
        <f t="shared" si="48"/>
        <v>8003</v>
      </c>
      <c r="K133" s="45">
        <f t="shared" si="48"/>
        <v>1.1436333333333335</v>
      </c>
    </row>
    <row r="134" spans="1:11" x14ac:dyDescent="0.2">
      <c r="A134" s="31">
        <v>50</v>
      </c>
      <c r="B134" s="31">
        <v>1</v>
      </c>
      <c r="C134" s="31" t="s">
        <v>769</v>
      </c>
      <c r="D134" s="31">
        <v>600080005</v>
      </c>
      <c r="E134" s="31">
        <v>2490</v>
      </c>
      <c r="F134" s="40" t="s">
        <v>85</v>
      </c>
      <c r="G134" s="31">
        <v>3141</v>
      </c>
      <c r="H134" s="40" t="s">
        <v>85</v>
      </c>
      <c r="I134" s="41">
        <v>506005</v>
      </c>
      <c r="J134" s="41">
        <v>4930</v>
      </c>
      <c r="K134" s="42">
        <v>1.5133000000000001</v>
      </c>
    </row>
    <row r="135" spans="1:11" x14ac:dyDescent="0.2">
      <c r="A135" s="46">
        <v>50</v>
      </c>
      <c r="B135" s="46">
        <v>1</v>
      </c>
      <c r="C135" s="31" t="s">
        <v>769</v>
      </c>
      <c r="D135" s="47">
        <v>600080005</v>
      </c>
      <c r="E135" s="31">
        <v>2490</v>
      </c>
      <c r="F135" s="24" t="s">
        <v>85</v>
      </c>
      <c r="G135" s="31">
        <v>3143</v>
      </c>
      <c r="H135" s="24" t="s">
        <v>546</v>
      </c>
      <c r="I135" s="41">
        <v>21991</v>
      </c>
      <c r="J135" s="33">
        <v>1080</v>
      </c>
      <c r="K135" s="42">
        <v>8.3300000000000013E-2</v>
      </c>
    </row>
    <row r="136" spans="1:11" x14ac:dyDescent="0.2">
      <c r="A136" s="36">
        <v>50</v>
      </c>
      <c r="B136" s="36">
        <v>1</v>
      </c>
      <c r="C136" s="36" t="s">
        <v>769</v>
      </c>
      <c r="D136" s="36">
        <v>600080005</v>
      </c>
      <c r="E136" s="36">
        <v>2490</v>
      </c>
      <c r="F136" s="48" t="s">
        <v>830</v>
      </c>
      <c r="G136" s="36"/>
      <c r="H136" s="48"/>
      <c r="I136" s="44">
        <f t="shared" ref="I136:K136" si="49">SUM(I134:I135)</f>
        <v>527996</v>
      </c>
      <c r="J136" s="44">
        <f t="shared" si="49"/>
        <v>6010</v>
      </c>
      <c r="K136" s="45">
        <f t="shared" si="49"/>
        <v>1.5966</v>
      </c>
    </row>
    <row r="137" spans="1:11" x14ac:dyDescent="0.2">
      <c r="A137" s="31">
        <v>51</v>
      </c>
      <c r="B137" s="31">
        <v>1</v>
      </c>
      <c r="C137" s="31" t="s">
        <v>769</v>
      </c>
      <c r="D137" s="31">
        <v>600080412</v>
      </c>
      <c r="E137" s="31">
        <v>2310</v>
      </c>
      <c r="F137" s="40" t="s">
        <v>382</v>
      </c>
      <c r="G137" s="31">
        <v>3141</v>
      </c>
      <c r="H137" s="40" t="s">
        <v>381</v>
      </c>
      <c r="I137" s="41">
        <v>42521</v>
      </c>
      <c r="J137" s="41">
        <v>418</v>
      </c>
      <c r="K137" s="42">
        <v>0.13</v>
      </c>
    </row>
    <row r="138" spans="1:11" x14ac:dyDescent="0.2">
      <c r="A138" s="31">
        <v>51</v>
      </c>
      <c r="B138" s="31">
        <v>1</v>
      </c>
      <c r="C138" s="31" t="s">
        <v>769</v>
      </c>
      <c r="D138" s="31">
        <v>600080412</v>
      </c>
      <c r="E138" s="31">
        <v>2310</v>
      </c>
      <c r="F138" s="40" t="s">
        <v>382</v>
      </c>
      <c r="G138" s="31">
        <v>3141</v>
      </c>
      <c r="H138" s="40" t="s">
        <v>493</v>
      </c>
      <c r="I138" s="41">
        <v>59515</v>
      </c>
      <c r="J138" s="41">
        <v>660</v>
      </c>
      <c r="K138" s="42">
        <v>0.18000000000000005</v>
      </c>
    </row>
    <row r="139" spans="1:11" x14ac:dyDescent="0.2">
      <c r="A139" s="46">
        <v>51</v>
      </c>
      <c r="B139" s="46">
        <v>1</v>
      </c>
      <c r="C139" s="31" t="s">
        <v>769</v>
      </c>
      <c r="D139" s="47">
        <v>600080412</v>
      </c>
      <c r="E139" s="49">
        <v>2310</v>
      </c>
      <c r="F139" s="24" t="s">
        <v>382</v>
      </c>
      <c r="G139" s="31">
        <v>3143</v>
      </c>
      <c r="H139" s="24" t="s">
        <v>547</v>
      </c>
      <c r="I139" s="41">
        <v>9359</v>
      </c>
      <c r="J139" s="33">
        <v>459</v>
      </c>
      <c r="K139" s="42">
        <v>3.5449999999999995E-2</v>
      </c>
    </row>
    <row r="140" spans="1:11" x14ac:dyDescent="0.2">
      <c r="A140" s="36">
        <v>51</v>
      </c>
      <c r="B140" s="36">
        <v>1</v>
      </c>
      <c r="C140" s="36" t="s">
        <v>769</v>
      </c>
      <c r="D140" s="36">
        <v>600080412</v>
      </c>
      <c r="E140" s="36">
        <v>2310</v>
      </c>
      <c r="F140" s="48" t="s">
        <v>831</v>
      </c>
      <c r="G140" s="36"/>
      <c r="H140" s="48"/>
      <c r="I140" s="44">
        <f t="shared" ref="I140:K140" si="50">SUM(I137:I139)</f>
        <v>111395</v>
      </c>
      <c r="J140" s="44">
        <f t="shared" si="50"/>
        <v>1537</v>
      </c>
      <c r="K140" s="45">
        <f t="shared" si="50"/>
        <v>0.34545000000000003</v>
      </c>
    </row>
    <row r="141" spans="1:11" x14ac:dyDescent="0.2">
      <c r="A141" s="31">
        <v>53</v>
      </c>
      <c r="B141" s="31">
        <v>1</v>
      </c>
      <c r="C141" s="31" t="s">
        <v>769</v>
      </c>
      <c r="D141" s="31">
        <v>600079228</v>
      </c>
      <c r="E141" s="31">
        <v>2431</v>
      </c>
      <c r="F141" s="40" t="s">
        <v>19</v>
      </c>
      <c r="G141" s="31">
        <v>3141</v>
      </c>
      <c r="H141" s="40" t="s">
        <v>19</v>
      </c>
      <c r="I141" s="41">
        <v>263290</v>
      </c>
      <c r="J141" s="41">
        <v>1598</v>
      </c>
      <c r="K141" s="42">
        <v>0.79</v>
      </c>
    </row>
    <row r="142" spans="1:11" x14ac:dyDescent="0.2">
      <c r="A142" s="36">
        <v>53</v>
      </c>
      <c r="B142" s="36">
        <v>1</v>
      </c>
      <c r="C142" s="36" t="s">
        <v>769</v>
      </c>
      <c r="D142" s="36">
        <v>600079228</v>
      </c>
      <c r="E142" s="36">
        <v>2431</v>
      </c>
      <c r="F142" s="43" t="s">
        <v>832</v>
      </c>
      <c r="G142" s="36"/>
      <c r="H142" s="43"/>
      <c r="I142" s="44">
        <f t="shared" ref="I142:K142" si="51">SUM(I141:I141)</f>
        <v>263290</v>
      </c>
      <c r="J142" s="44">
        <f t="shared" si="51"/>
        <v>1598</v>
      </c>
      <c r="K142" s="45">
        <f t="shared" si="51"/>
        <v>0.79</v>
      </c>
    </row>
    <row r="143" spans="1:11" x14ac:dyDescent="0.2">
      <c r="A143" s="31">
        <v>54</v>
      </c>
      <c r="B143" s="31">
        <v>1</v>
      </c>
      <c r="C143" s="31" t="s">
        <v>769</v>
      </c>
      <c r="D143" s="31">
        <v>600079317</v>
      </c>
      <c r="E143" s="31">
        <v>2434</v>
      </c>
      <c r="F143" s="40" t="s">
        <v>26</v>
      </c>
      <c r="G143" s="31">
        <v>3141</v>
      </c>
      <c r="H143" s="40" t="s">
        <v>23</v>
      </c>
      <c r="I143" s="41">
        <v>163841</v>
      </c>
      <c r="J143" s="41">
        <v>799</v>
      </c>
      <c r="K143" s="42">
        <v>0.49329999999999996</v>
      </c>
    </row>
    <row r="144" spans="1:11" x14ac:dyDescent="0.2">
      <c r="A144" s="31">
        <v>54</v>
      </c>
      <c r="B144" s="31">
        <v>1</v>
      </c>
      <c r="C144" s="31" t="s">
        <v>769</v>
      </c>
      <c r="D144" s="31">
        <v>600079317</v>
      </c>
      <c r="E144" s="31">
        <v>2434</v>
      </c>
      <c r="F144" s="40" t="s">
        <v>26</v>
      </c>
      <c r="G144" s="31">
        <v>3141</v>
      </c>
      <c r="H144" s="40" t="s">
        <v>464</v>
      </c>
      <c r="I144" s="41">
        <v>87055</v>
      </c>
      <c r="J144" s="41">
        <v>340</v>
      </c>
      <c r="K144" s="42">
        <v>0.26330000000000009</v>
      </c>
    </row>
    <row r="145" spans="1:11" x14ac:dyDescent="0.2">
      <c r="A145" s="31">
        <v>54</v>
      </c>
      <c r="B145" s="31">
        <v>1</v>
      </c>
      <c r="C145" s="31" t="s">
        <v>769</v>
      </c>
      <c r="D145" s="31">
        <v>600079317</v>
      </c>
      <c r="E145" s="31">
        <v>2434</v>
      </c>
      <c r="F145" s="40" t="s">
        <v>26</v>
      </c>
      <c r="G145" s="31">
        <v>3141</v>
      </c>
      <c r="H145" s="40" t="s">
        <v>26</v>
      </c>
      <c r="I145" s="41">
        <v>218007</v>
      </c>
      <c r="J145" s="41">
        <v>1207</v>
      </c>
      <c r="K145" s="42">
        <v>0.64999999999999991</v>
      </c>
    </row>
    <row r="146" spans="1:11" x14ac:dyDescent="0.2">
      <c r="A146" s="31">
        <v>54</v>
      </c>
      <c r="B146" s="31">
        <v>1</v>
      </c>
      <c r="C146" s="31" t="s">
        <v>769</v>
      </c>
      <c r="D146" s="31">
        <v>600079317</v>
      </c>
      <c r="E146" s="31">
        <v>2434</v>
      </c>
      <c r="F146" s="40" t="s">
        <v>26</v>
      </c>
      <c r="G146" s="31">
        <v>3141</v>
      </c>
      <c r="H146" s="40" t="s">
        <v>456</v>
      </c>
      <c r="I146" s="41">
        <v>58452</v>
      </c>
      <c r="J146" s="41">
        <v>440</v>
      </c>
      <c r="K146" s="42">
        <v>0.17670000000000002</v>
      </c>
    </row>
    <row r="147" spans="1:11" x14ac:dyDescent="0.2">
      <c r="A147" s="36">
        <v>54</v>
      </c>
      <c r="B147" s="36">
        <v>1</v>
      </c>
      <c r="C147" s="36" t="s">
        <v>769</v>
      </c>
      <c r="D147" s="36">
        <v>600079317</v>
      </c>
      <c r="E147" s="36">
        <v>2434</v>
      </c>
      <c r="F147" s="43" t="s">
        <v>833</v>
      </c>
      <c r="G147" s="36"/>
      <c r="H147" s="43"/>
      <c r="I147" s="44">
        <f t="shared" ref="I147:K147" si="52">SUM(I143:I146)</f>
        <v>527355</v>
      </c>
      <c r="J147" s="44">
        <f t="shared" si="52"/>
        <v>2786</v>
      </c>
      <c r="K147" s="45">
        <f t="shared" si="52"/>
        <v>1.5833000000000002</v>
      </c>
    </row>
    <row r="148" spans="1:11" x14ac:dyDescent="0.2">
      <c r="A148" s="31">
        <v>55</v>
      </c>
      <c r="B148" s="31">
        <v>1</v>
      </c>
      <c r="C148" s="31" t="s">
        <v>769</v>
      </c>
      <c r="D148" s="31">
        <v>600079864</v>
      </c>
      <c r="E148" s="31">
        <v>2484</v>
      </c>
      <c r="F148" s="40" t="s">
        <v>330</v>
      </c>
      <c r="G148" s="31">
        <v>3141</v>
      </c>
      <c r="H148" s="40" t="s">
        <v>330</v>
      </c>
      <c r="I148" s="41">
        <v>967175</v>
      </c>
      <c r="J148" s="41">
        <v>11084</v>
      </c>
      <c r="K148" s="42">
        <v>2.8966999999999992</v>
      </c>
    </row>
    <row r="149" spans="1:11" x14ac:dyDescent="0.2">
      <c r="A149" s="46">
        <v>55</v>
      </c>
      <c r="B149" s="46">
        <v>1</v>
      </c>
      <c r="C149" s="31" t="s">
        <v>769</v>
      </c>
      <c r="D149" s="47">
        <v>600079864</v>
      </c>
      <c r="E149" s="31">
        <v>2484</v>
      </c>
      <c r="F149" s="24" t="s">
        <v>330</v>
      </c>
      <c r="G149" s="31">
        <v>3143</v>
      </c>
      <c r="H149" s="24" t="s">
        <v>548</v>
      </c>
      <c r="I149" s="41">
        <v>20341</v>
      </c>
      <c r="J149" s="33">
        <v>999</v>
      </c>
      <c r="K149" s="42">
        <v>7.7050000000000007E-2</v>
      </c>
    </row>
    <row r="150" spans="1:11" x14ac:dyDescent="0.2">
      <c r="A150" s="46">
        <v>55</v>
      </c>
      <c r="B150" s="46">
        <v>1</v>
      </c>
      <c r="C150" s="31" t="s">
        <v>769</v>
      </c>
      <c r="D150" s="47">
        <v>600079864</v>
      </c>
      <c r="E150" s="31">
        <v>2484</v>
      </c>
      <c r="F150" s="24" t="s">
        <v>330</v>
      </c>
      <c r="G150" s="31">
        <v>3143</v>
      </c>
      <c r="H150" s="51" t="s">
        <v>549</v>
      </c>
      <c r="I150" s="41">
        <v>14309</v>
      </c>
      <c r="J150" s="33">
        <v>702</v>
      </c>
      <c r="K150" s="42">
        <v>5.4200000000000012E-2</v>
      </c>
    </row>
    <row r="151" spans="1:11" x14ac:dyDescent="0.2">
      <c r="A151" s="36">
        <v>55</v>
      </c>
      <c r="B151" s="36">
        <v>1</v>
      </c>
      <c r="C151" s="36" t="s">
        <v>769</v>
      </c>
      <c r="D151" s="36">
        <v>600079864</v>
      </c>
      <c r="E151" s="36">
        <v>2484</v>
      </c>
      <c r="F151" s="48" t="s">
        <v>834</v>
      </c>
      <c r="G151" s="36"/>
      <c r="H151" s="52"/>
      <c r="I151" s="44">
        <f t="shared" ref="I151:K151" si="53">SUM(I148:I150)</f>
        <v>1001825</v>
      </c>
      <c r="J151" s="44">
        <f t="shared" si="53"/>
        <v>12785</v>
      </c>
      <c r="K151" s="45">
        <f t="shared" si="53"/>
        <v>3.0279499999999988</v>
      </c>
    </row>
    <row r="152" spans="1:11" x14ac:dyDescent="0.2">
      <c r="A152" s="31">
        <v>56</v>
      </c>
      <c r="B152" s="31">
        <v>1</v>
      </c>
      <c r="C152" s="31" t="s">
        <v>769</v>
      </c>
      <c r="D152" s="31">
        <v>600079597</v>
      </c>
      <c r="E152" s="31">
        <v>2401</v>
      </c>
      <c r="F152" s="40" t="s">
        <v>36</v>
      </c>
      <c r="G152" s="31">
        <v>3141</v>
      </c>
      <c r="H152" s="40" t="s">
        <v>36</v>
      </c>
      <c r="I152" s="41">
        <v>157496</v>
      </c>
      <c r="J152" s="41">
        <v>748</v>
      </c>
      <c r="K152" s="42">
        <v>0.47</v>
      </c>
    </row>
    <row r="153" spans="1:11" x14ac:dyDescent="0.2">
      <c r="A153" s="36">
        <v>56</v>
      </c>
      <c r="B153" s="36">
        <v>1</v>
      </c>
      <c r="C153" s="36" t="s">
        <v>769</v>
      </c>
      <c r="D153" s="36">
        <v>600079597</v>
      </c>
      <c r="E153" s="36">
        <v>2401</v>
      </c>
      <c r="F153" s="43" t="s">
        <v>835</v>
      </c>
      <c r="G153" s="36"/>
      <c r="H153" s="43"/>
      <c r="I153" s="44">
        <f t="shared" ref="I153:K153" si="54">SUM(I152:I152)</f>
        <v>157496</v>
      </c>
      <c r="J153" s="44">
        <f t="shared" si="54"/>
        <v>748</v>
      </c>
      <c r="K153" s="45">
        <f t="shared" si="54"/>
        <v>0.47</v>
      </c>
    </row>
    <row r="154" spans="1:11" x14ac:dyDescent="0.2">
      <c r="A154" s="31">
        <v>57</v>
      </c>
      <c r="B154" s="31">
        <v>1</v>
      </c>
      <c r="C154" s="31" t="s">
        <v>769</v>
      </c>
      <c r="D154" s="31">
        <v>650029348</v>
      </c>
      <c r="E154" s="31">
        <v>2449</v>
      </c>
      <c r="F154" s="40" t="s">
        <v>229</v>
      </c>
      <c r="G154" s="31">
        <v>3141</v>
      </c>
      <c r="H154" s="40" t="s">
        <v>37</v>
      </c>
      <c r="I154" s="41">
        <v>282037</v>
      </c>
      <c r="J154" s="41">
        <v>1564</v>
      </c>
      <c r="K154" s="42">
        <v>0.84999999999999987</v>
      </c>
    </row>
    <row r="155" spans="1:11" x14ac:dyDescent="0.2">
      <c r="A155" s="46">
        <v>57</v>
      </c>
      <c r="B155" s="46">
        <v>1</v>
      </c>
      <c r="C155" s="31" t="s">
        <v>769</v>
      </c>
      <c r="D155" s="47">
        <v>650029348</v>
      </c>
      <c r="E155" s="31">
        <v>2449</v>
      </c>
      <c r="F155" s="53" t="s">
        <v>229</v>
      </c>
      <c r="G155" s="54">
        <v>3143</v>
      </c>
      <c r="H155" s="24" t="s">
        <v>550</v>
      </c>
      <c r="I155" s="41">
        <v>5311</v>
      </c>
      <c r="J155" s="33">
        <v>261</v>
      </c>
      <c r="K155" s="42">
        <v>2.0116666666666665E-2</v>
      </c>
    </row>
    <row r="156" spans="1:11" x14ac:dyDescent="0.2">
      <c r="A156" s="36">
        <v>57</v>
      </c>
      <c r="B156" s="36">
        <v>1</v>
      </c>
      <c r="C156" s="36" t="s">
        <v>769</v>
      </c>
      <c r="D156" s="36">
        <v>650029348</v>
      </c>
      <c r="E156" s="36">
        <v>2449</v>
      </c>
      <c r="F156" s="48" t="s">
        <v>836</v>
      </c>
      <c r="G156" s="36"/>
      <c r="H156" s="48"/>
      <c r="I156" s="44">
        <f t="shared" ref="I156:K156" si="55">SUM(I154:I155)</f>
        <v>287348</v>
      </c>
      <c r="J156" s="44">
        <f t="shared" si="55"/>
        <v>1825</v>
      </c>
      <c r="K156" s="45">
        <f t="shared" si="55"/>
        <v>0.87011666666666654</v>
      </c>
    </row>
    <row r="157" spans="1:11" x14ac:dyDescent="0.2">
      <c r="A157" s="31">
        <v>58</v>
      </c>
      <c r="B157" s="31">
        <v>1</v>
      </c>
      <c r="C157" s="31" t="s">
        <v>769</v>
      </c>
      <c r="D157" s="31">
        <v>600079546</v>
      </c>
      <c r="E157" s="31">
        <v>2318</v>
      </c>
      <c r="F157" s="40" t="s">
        <v>30</v>
      </c>
      <c r="G157" s="31">
        <v>3141</v>
      </c>
      <c r="H157" s="40" t="s">
        <v>30</v>
      </c>
      <c r="I157" s="41">
        <v>264811</v>
      </c>
      <c r="J157" s="41">
        <v>1615</v>
      </c>
      <c r="K157" s="42">
        <v>0.79670000000000019</v>
      </c>
    </row>
    <row r="158" spans="1:11" x14ac:dyDescent="0.2">
      <c r="A158" s="36">
        <v>58</v>
      </c>
      <c r="B158" s="36">
        <v>1</v>
      </c>
      <c r="C158" s="36" t="s">
        <v>769</v>
      </c>
      <c r="D158" s="36">
        <v>600079546</v>
      </c>
      <c r="E158" s="36">
        <v>2318</v>
      </c>
      <c r="F158" s="43" t="s">
        <v>837</v>
      </c>
      <c r="G158" s="36"/>
      <c r="H158" s="43"/>
      <c r="I158" s="44">
        <f t="shared" ref="I158:K158" si="56">SUM(I157:I157)</f>
        <v>264811</v>
      </c>
      <c r="J158" s="44">
        <f t="shared" si="56"/>
        <v>1615</v>
      </c>
      <c r="K158" s="45">
        <f t="shared" si="56"/>
        <v>0.79670000000000019</v>
      </c>
    </row>
    <row r="159" spans="1:11" x14ac:dyDescent="0.2">
      <c r="A159" s="31">
        <v>59</v>
      </c>
      <c r="B159" s="31">
        <v>1</v>
      </c>
      <c r="C159" s="31" t="s">
        <v>769</v>
      </c>
      <c r="D159" s="31">
        <v>600079660</v>
      </c>
      <c r="E159" s="31">
        <v>2452</v>
      </c>
      <c r="F159" s="40" t="s">
        <v>86</v>
      </c>
      <c r="G159" s="31">
        <v>3141</v>
      </c>
      <c r="H159" s="40" t="s">
        <v>351</v>
      </c>
      <c r="I159" s="41">
        <v>626618</v>
      </c>
      <c r="J159" s="41">
        <v>6460</v>
      </c>
      <c r="K159" s="42">
        <v>1.88</v>
      </c>
    </row>
    <row r="160" spans="1:11" x14ac:dyDescent="0.2">
      <c r="A160" s="46">
        <v>59</v>
      </c>
      <c r="B160" s="46">
        <v>1</v>
      </c>
      <c r="C160" s="31" t="s">
        <v>769</v>
      </c>
      <c r="D160" s="47">
        <v>600079660</v>
      </c>
      <c r="E160" s="31">
        <v>2452</v>
      </c>
      <c r="F160" s="24" t="s">
        <v>86</v>
      </c>
      <c r="G160" s="31">
        <v>3143</v>
      </c>
      <c r="H160" s="24" t="s">
        <v>551</v>
      </c>
      <c r="I160" s="41">
        <v>23822</v>
      </c>
      <c r="J160" s="33">
        <v>1170</v>
      </c>
      <c r="K160" s="42">
        <v>9.0233333333333304E-2</v>
      </c>
    </row>
    <row r="161" spans="1:11" x14ac:dyDescent="0.2">
      <c r="A161" s="46">
        <v>59</v>
      </c>
      <c r="B161" s="46">
        <v>1</v>
      </c>
      <c r="C161" s="31" t="s">
        <v>769</v>
      </c>
      <c r="D161" s="47">
        <v>600079660</v>
      </c>
      <c r="E161" s="31">
        <v>2452</v>
      </c>
      <c r="F161" s="24" t="s">
        <v>86</v>
      </c>
      <c r="G161" s="31">
        <v>3143</v>
      </c>
      <c r="H161" s="24" t="s">
        <v>552</v>
      </c>
      <c r="I161" s="41">
        <v>5130</v>
      </c>
      <c r="J161" s="33">
        <v>252</v>
      </c>
      <c r="K161" s="42">
        <v>1.9433333333333337E-2</v>
      </c>
    </row>
    <row r="162" spans="1:11" x14ac:dyDescent="0.2">
      <c r="A162" s="46">
        <v>59</v>
      </c>
      <c r="B162" s="46">
        <v>1</v>
      </c>
      <c r="C162" s="31" t="s">
        <v>769</v>
      </c>
      <c r="D162" s="47">
        <v>600079660</v>
      </c>
      <c r="E162" s="31">
        <v>2452</v>
      </c>
      <c r="F162" s="24" t="s">
        <v>86</v>
      </c>
      <c r="G162" s="31">
        <v>3143</v>
      </c>
      <c r="H162" s="24" t="s">
        <v>553</v>
      </c>
      <c r="I162" s="41">
        <v>12839</v>
      </c>
      <c r="J162" s="33">
        <v>420</v>
      </c>
      <c r="K162" s="42">
        <v>4.8633333333333348E-2</v>
      </c>
    </row>
    <row r="163" spans="1:11" x14ac:dyDescent="0.2">
      <c r="A163" s="36">
        <v>59</v>
      </c>
      <c r="B163" s="36">
        <v>1</v>
      </c>
      <c r="C163" s="36" t="s">
        <v>769</v>
      </c>
      <c r="D163" s="36">
        <v>600079660</v>
      </c>
      <c r="E163" s="36">
        <v>2452</v>
      </c>
      <c r="F163" s="48" t="s">
        <v>838</v>
      </c>
      <c r="G163" s="36"/>
      <c r="H163" s="48"/>
      <c r="I163" s="44">
        <f t="shared" ref="I163:K163" si="57">SUM(I159:I162)</f>
        <v>668409</v>
      </c>
      <c r="J163" s="44">
        <f t="shared" si="57"/>
        <v>8302</v>
      </c>
      <c r="K163" s="45">
        <f t="shared" si="57"/>
        <v>2.0383</v>
      </c>
    </row>
    <row r="164" spans="1:11" x14ac:dyDescent="0.2">
      <c r="A164" s="31">
        <v>61</v>
      </c>
      <c r="B164" s="31">
        <v>1</v>
      </c>
      <c r="C164" s="31" t="s">
        <v>769</v>
      </c>
      <c r="D164" s="31">
        <v>600079848</v>
      </c>
      <c r="E164" s="31">
        <v>2444</v>
      </c>
      <c r="F164" s="40" t="s">
        <v>38</v>
      </c>
      <c r="G164" s="31">
        <v>3141</v>
      </c>
      <c r="H164" s="40" t="s">
        <v>38</v>
      </c>
      <c r="I164" s="41">
        <v>324571</v>
      </c>
      <c r="J164" s="41">
        <v>1887</v>
      </c>
      <c r="K164" s="42">
        <v>0.9700000000000002</v>
      </c>
    </row>
    <row r="165" spans="1:11" x14ac:dyDescent="0.2">
      <c r="A165" s="46">
        <v>61</v>
      </c>
      <c r="B165" s="46">
        <v>1</v>
      </c>
      <c r="C165" s="31" t="s">
        <v>769</v>
      </c>
      <c r="D165" s="47">
        <v>600079848</v>
      </c>
      <c r="E165" s="31">
        <v>2444</v>
      </c>
      <c r="F165" s="24" t="s">
        <v>38</v>
      </c>
      <c r="G165" s="31">
        <v>3143</v>
      </c>
      <c r="H165" s="24" t="s">
        <v>554</v>
      </c>
      <c r="I165" s="41">
        <v>5491</v>
      </c>
      <c r="J165" s="33">
        <v>270</v>
      </c>
      <c r="K165" s="42">
        <v>2.0799999999999999E-2</v>
      </c>
    </row>
    <row r="166" spans="1:11" x14ac:dyDescent="0.2">
      <c r="A166" s="36">
        <v>61</v>
      </c>
      <c r="B166" s="36">
        <v>1</v>
      </c>
      <c r="C166" s="36" t="s">
        <v>769</v>
      </c>
      <c r="D166" s="36">
        <v>600079848</v>
      </c>
      <c r="E166" s="36">
        <v>2444</v>
      </c>
      <c r="F166" s="48" t="s">
        <v>839</v>
      </c>
      <c r="G166" s="36"/>
      <c r="H166" s="48"/>
      <c r="I166" s="44">
        <f t="shared" ref="I166:K166" si="58">SUM(I164:I165)</f>
        <v>330062</v>
      </c>
      <c r="J166" s="44">
        <f t="shared" si="58"/>
        <v>2157</v>
      </c>
      <c r="K166" s="45">
        <f t="shared" si="58"/>
        <v>0.99080000000000024</v>
      </c>
    </row>
    <row r="167" spans="1:11" x14ac:dyDescent="0.2">
      <c r="A167" s="31">
        <v>62</v>
      </c>
      <c r="B167" s="31">
        <v>1</v>
      </c>
      <c r="C167" s="31" t="s">
        <v>769</v>
      </c>
      <c r="D167" s="31">
        <v>650021479</v>
      </c>
      <c r="E167" s="31">
        <v>2457</v>
      </c>
      <c r="F167" s="40" t="s">
        <v>230</v>
      </c>
      <c r="G167" s="31">
        <v>3141</v>
      </c>
      <c r="H167" s="40" t="s">
        <v>278</v>
      </c>
      <c r="I167" s="41">
        <v>133426</v>
      </c>
      <c r="J167" s="41">
        <v>612</v>
      </c>
      <c r="K167" s="42">
        <v>0.40329999999999999</v>
      </c>
    </row>
    <row r="168" spans="1:11" x14ac:dyDescent="0.2">
      <c r="A168" s="46">
        <v>62</v>
      </c>
      <c r="B168" s="46">
        <v>1</v>
      </c>
      <c r="C168" s="31" t="s">
        <v>769</v>
      </c>
      <c r="D168" s="47">
        <v>650021479</v>
      </c>
      <c r="E168" s="31">
        <v>2457</v>
      </c>
      <c r="F168" s="53" t="s">
        <v>230</v>
      </c>
      <c r="G168" s="54">
        <v>3143</v>
      </c>
      <c r="H168" s="24" t="s">
        <v>555</v>
      </c>
      <c r="I168" s="41">
        <v>2759</v>
      </c>
      <c r="J168" s="33">
        <v>135</v>
      </c>
      <c r="K168" s="42">
        <v>1.0450000000000001E-2</v>
      </c>
    </row>
    <row r="169" spans="1:11" x14ac:dyDescent="0.2">
      <c r="A169" s="36">
        <v>62</v>
      </c>
      <c r="B169" s="36">
        <v>1</v>
      </c>
      <c r="C169" s="36" t="s">
        <v>769</v>
      </c>
      <c r="D169" s="36">
        <v>650021479</v>
      </c>
      <c r="E169" s="36">
        <v>2457</v>
      </c>
      <c r="F169" s="48" t="s">
        <v>840</v>
      </c>
      <c r="G169" s="36"/>
      <c r="H169" s="48"/>
      <c r="I169" s="44">
        <f t="shared" ref="I169:K169" si="59">SUM(I167:I168)</f>
        <v>136185</v>
      </c>
      <c r="J169" s="44">
        <f t="shared" si="59"/>
        <v>747</v>
      </c>
      <c r="K169" s="45">
        <f t="shared" si="59"/>
        <v>0.41375000000000001</v>
      </c>
    </row>
    <row r="170" spans="1:11" x14ac:dyDescent="0.2">
      <c r="A170" s="31">
        <v>63</v>
      </c>
      <c r="B170" s="31">
        <v>1</v>
      </c>
      <c r="C170" s="31" t="s">
        <v>769</v>
      </c>
      <c r="D170" s="31">
        <v>600078931</v>
      </c>
      <c r="E170" s="31">
        <v>2403</v>
      </c>
      <c r="F170" s="40" t="s">
        <v>31</v>
      </c>
      <c r="G170" s="31">
        <v>3141</v>
      </c>
      <c r="H170" s="40" t="s">
        <v>31</v>
      </c>
      <c r="I170" s="41">
        <v>243641</v>
      </c>
      <c r="J170" s="41">
        <v>1428</v>
      </c>
      <c r="K170" s="42">
        <v>0.73</v>
      </c>
    </row>
    <row r="171" spans="1:11" x14ac:dyDescent="0.2">
      <c r="A171" s="36">
        <v>63</v>
      </c>
      <c r="B171" s="36">
        <v>1</v>
      </c>
      <c r="C171" s="36" t="s">
        <v>769</v>
      </c>
      <c r="D171" s="36">
        <v>600078931</v>
      </c>
      <c r="E171" s="36">
        <v>2403</v>
      </c>
      <c r="F171" s="43" t="s">
        <v>841</v>
      </c>
      <c r="G171" s="36"/>
      <c r="H171" s="43"/>
      <c r="I171" s="44">
        <f t="shared" ref="I171:K171" si="60">SUM(I170:I170)</f>
        <v>243641</v>
      </c>
      <c r="J171" s="44">
        <f t="shared" si="60"/>
        <v>1428</v>
      </c>
      <c r="K171" s="45">
        <f t="shared" si="60"/>
        <v>0.73</v>
      </c>
    </row>
    <row r="172" spans="1:11" x14ac:dyDescent="0.2">
      <c r="A172" s="31">
        <v>64</v>
      </c>
      <c r="B172" s="31">
        <v>1</v>
      </c>
      <c r="C172" s="31" t="s">
        <v>769</v>
      </c>
      <c r="D172" s="31">
        <v>600079741</v>
      </c>
      <c r="E172" s="31">
        <v>2458</v>
      </c>
      <c r="F172" s="40" t="s">
        <v>87</v>
      </c>
      <c r="G172" s="31">
        <v>3141</v>
      </c>
      <c r="H172" s="40" t="s">
        <v>87</v>
      </c>
      <c r="I172" s="41">
        <v>600637</v>
      </c>
      <c r="J172" s="41">
        <v>5734</v>
      </c>
      <c r="K172" s="42">
        <v>1.8000000000000003</v>
      </c>
    </row>
    <row r="173" spans="1:11" x14ac:dyDescent="0.2">
      <c r="A173" s="46">
        <v>64</v>
      </c>
      <c r="B173" s="46">
        <v>1</v>
      </c>
      <c r="C173" s="31" t="s">
        <v>769</v>
      </c>
      <c r="D173" s="47">
        <v>600079741</v>
      </c>
      <c r="E173" s="31">
        <v>2458</v>
      </c>
      <c r="F173" s="24" t="s">
        <v>87</v>
      </c>
      <c r="G173" s="31">
        <v>3143</v>
      </c>
      <c r="H173" s="24" t="s">
        <v>556</v>
      </c>
      <c r="I173" s="41">
        <v>23100</v>
      </c>
      <c r="J173" s="33">
        <v>1134</v>
      </c>
      <c r="K173" s="42">
        <v>8.7500000000000022E-2</v>
      </c>
    </row>
    <row r="174" spans="1:11" x14ac:dyDescent="0.2">
      <c r="A174" s="36">
        <v>64</v>
      </c>
      <c r="B174" s="36">
        <v>1</v>
      </c>
      <c r="C174" s="36" t="s">
        <v>769</v>
      </c>
      <c r="D174" s="36">
        <v>600079741</v>
      </c>
      <c r="E174" s="36">
        <v>2458</v>
      </c>
      <c r="F174" s="48" t="s">
        <v>842</v>
      </c>
      <c r="G174" s="36"/>
      <c r="H174" s="48"/>
      <c r="I174" s="44">
        <f t="shared" ref="I174:K174" si="61">SUM(I172:I173)</f>
        <v>623737</v>
      </c>
      <c r="J174" s="44">
        <f t="shared" si="61"/>
        <v>6868</v>
      </c>
      <c r="K174" s="45">
        <f t="shared" si="61"/>
        <v>1.8875000000000002</v>
      </c>
    </row>
    <row r="175" spans="1:11" x14ac:dyDescent="0.2">
      <c r="A175" s="31">
        <v>65</v>
      </c>
      <c r="B175" s="31">
        <v>1</v>
      </c>
      <c r="C175" s="31" t="s">
        <v>769</v>
      </c>
      <c r="D175" s="31">
        <v>600080439</v>
      </c>
      <c r="E175" s="31">
        <v>2316</v>
      </c>
      <c r="F175" s="24" t="s">
        <v>500</v>
      </c>
      <c r="G175" s="31">
        <v>3233</v>
      </c>
      <c r="H175" s="24" t="s">
        <v>500</v>
      </c>
      <c r="I175" s="33">
        <v>137305</v>
      </c>
      <c r="J175" s="34">
        <v>860</v>
      </c>
      <c r="K175" s="35">
        <v>0.442</v>
      </c>
    </row>
    <row r="176" spans="1:11" x14ac:dyDescent="0.2">
      <c r="A176" s="36">
        <v>65</v>
      </c>
      <c r="B176" s="36">
        <v>1</v>
      </c>
      <c r="C176" s="36" t="s">
        <v>769</v>
      </c>
      <c r="D176" s="36">
        <v>600080439</v>
      </c>
      <c r="E176" s="36">
        <v>2316</v>
      </c>
      <c r="F176" s="48" t="s">
        <v>843</v>
      </c>
      <c r="G176" s="36"/>
      <c r="H176" s="48"/>
      <c r="I176" s="38">
        <f t="shared" ref="I176:K176" si="62">SUM(I175:I175)</f>
        <v>137305</v>
      </c>
      <c r="J176" s="38">
        <f t="shared" si="62"/>
        <v>860</v>
      </c>
      <c r="K176" s="39">
        <f t="shared" si="62"/>
        <v>0.442</v>
      </c>
    </row>
    <row r="177" spans="1:11" x14ac:dyDescent="0.2">
      <c r="A177" s="31">
        <v>66</v>
      </c>
      <c r="B177" s="31">
        <v>1</v>
      </c>
      <c r="C177" s="31" t="s">
        <v>769</v>
      </c>
      <c r="D177" s="31">
        <v>600078949</v>
      </c>
      <c r="E177" s="31">
        <v>2402</v>
      </c>
      <c r="F177" s="40" t="s">
        <v>322</v>
      </c>
      <c r="G177" s="31">
        <v>3141</v>
      </c>
      <c r="H177" s="40" t="s">
        <v>291</v>
      </c>
      <c r="I177" s="41">
        <v>256113</v>
      </c>
      <c r="J177" s="41">
        <v>1314</v>
      </c>
      <c r="K177" s="42">
        <v>0.76330000000000009</v>
      </c>
    </row>
    <row r="178" spans="1:11" x14ac:dyDescent="0.2">
      <c r="A178" s="31">
        <v>66</v>
      </c>
      <c r="B178" s="31">
        <v>1</v>
      </c>
      <c r="C178" s="31" t="s">
        <v>769</v>
      </c>
      <c r="D178" s="31">
        <v>600078949</v>
      </c>
      <c r="E178" s="31">
        <v>2402</v>
      </c>
      <c r="F178" s="40" t="s">
        <v>322</v>
      </c>
      <c r="G178" s="31">
        <v>3141</v>
      </c>
      <c r="H178" s="40" t="s">
        <v>318</v>
      </c>
      <c r="I178" s="41">
        <v>34178</v>
      </c>
      <c r="J178" s="41">
        <v>209</v>
      </c>
      <c r="K178" s="42">
        <v>9.9999999999999978E-2</v>
      </c>
    </row>
    <row r="179" spans="1:11" x14ac:dyDescent="0.2">
      <c r="A179" s="36">
        <v>66</v>
      </c>
      <c r="B179" s="36">
        <v>1</v>
      </c>
      <c r="C179" s="36" t="s">
        <v>769</v>
      </c>
      <c r="D179" s="36">
        <v>600078949</v>
      </c>
      <c r="E179" s="36">
        <v>2402</v>
      </c>
      <c r="F179" s="43" t="s">
        <v>844</v>
      </c>
      <c r="G179" s="36"/>
      <c r="H179" s="43"/>
      <c r="I179" s="44">
        <f t="shared" ref="I179:K179" si="63">SUM(I177:I178)</f>
        <v>290291</v>
      </c>
      <c r="J179" s="44">
        <f t="shared" si="63"/>
        <v>1523</v>
      </c>
      <c r="K179" s="45">
        <f t="shared" si="63"/>
        <v>0.86330000000000007</v>
      </c>
    </row>
    <row r="180" spans="1:11" x14ac:dyDescent="0.2">
      <c r="A180" s="31">
        <v>67</v>
      </c>
      <c r="B180" s="31">
        <v>1</v>
      </c>
      <c r="C180" s="31" t="s">
        <v>769</v>
      </c>
      <c r="D180" s="31">
        <v>600078957</v>
      </c>
      <c r="E180" s="31">
        <v>2404</v>
      </c>
      <c r="F180" s="40" t="s">
        <v>32</v>
      </c>
      <c r="G180" s="31">
        <v>3141</v>
      </c>
      <c r="H180" s="40" t="s">
        <v>32</v>
      </c>
      <c r="I180" s="41">
        <v>206748</v>
      </c>
      <c r="J180" s="41">
        <v>1122</v>
      </c>
      <c r="K180" s="42">
        <v>0.62000000000000011</v>
      </c>
    </row>
    <row r="181" spans="1:11" x14ac:dyDescent="0.2">
      <c r="A181" s="36">
        <v>67</v>
      </c>
      <c r="B181" s="36">
        <v>1</v>
      </c>
      <c r="C181" s="36" t="s">
        <v>769</v>
      </c>
      <c r="D181" s="36">
        <v>600078957</v>
      </c>
      <c r="E181" s="36">
        <v>2404</v>
      </c>
      <c r="F181" s="43" t="s">
        <v>845</v>
      </c>
      <c r="G181" s="36"/>
      <c r="H181" s="43"/>
      <c r="I181" s="44">
        <f t="shared" ref="I181:K181" si="64">SUM(I180:I180)</f>
        <v>206748</v>
      </c>
      <c r="J181" s="44">
        <f t="shared" si="64"/>
        <v>1122</v>
      </c>
      <c r="K181" s="45">
        <f t="shared" si="64"/>
        <v>0.62000000000000011</v>
      </c>
    </row>
    <row r="182" spans="1:11" x14ac:dyDescent="0.2">
      <c r="A182" s="31">
        <v>68</v>
      </c>
      <c r="B182" s="31">
        <v>1</v>
      </c>
      <c r="C182" s="31" t="s">
        <v>769</v>
      </c>
      <c r="D182" s="31">
        <v>600078965</v>
      </c>
      <c r="E182" s="31">
        <v>2439</v>
      </c>
      <c r="F182" s="40" t="s">
        <v>33</v>
      </c>
      <c r="G182" s="31">
        <v>3141</v>
      </c>
      <c r="H182" s="40" t="s">
        <v>33</v>
      </c>
      <c r="I182" s="41">
        <v>147214</v>
      </c>
      <c r="J182" s="41">
        <v>680</v>
      </c>
      <c r="K182" s="42">
        <v>0.44000000000000006</v>
      </c>
    </row>
    <row r="183" spans="1:11" x14ac:dyDescent="0.2">
      <c r="A183" s="36">
        <v>68</v>
      </c>
      <c r="B183" s="36">
        <v>1</v>
      </c>
      <c r="C183" s="36" t="s">
        <v>769</v>
      </c>
      <c r="D183" s="36">
        <v>600078965</v>
      </c>
      <c r="E183" s="36">
        <v>2439</v>
      </c>
      <c r="F183" s="43" t="s">
        <v>846</v>
      </c>
      <c r="G183" s="36"/>
      <c r="H183" s="43"/>
      <c r="I183" s="44">
        <f t="shared" ref="I183:K183" si="65">SUM(I182:I182)</f>
        <v>147214</v>
      </c>
      <c r="J183" s="44">
        <f t="shared" si="65"/>
        <v>680</v>
      </c>
      <c r="K183" s="45">
        <f t="shared" si="65"/>
        <v>0.44000000000000006</v>
      </c>
    </row>
    <row r="184" spans="1:11" x14ac:dyDescent="0.2">
      <c r="A184" s="31">
        <v>69</v>
      </c>
      <c r="B184" s="31">
        <v>1</v>
      </c>
      <c r="C184" s="31" t="s">
        <v>769</v>
      </c>
      <c r="D184" s="31">
        <v>600080366</v>
      </c>
      <c r="E184" s="31">
        <v>2302</v>
      </c>
      <c r="F184" s="40" t="s">
        <v>394</v>
      </c>
      <c r="G184" s="31">
        <v>3141</v>
      </c>
      <c r="H184" s="40" t="s">
        <v>396</v>
      </c>
      <c r="I184" s="41">
        <v>119458</v>
      </c>
      <c r="J184" s="41">
        <v>1045</v>
      </c>
      <c r="K184" s="42">
        <v>0.35330000000000006</v>
      </c>
    </row>
    <row r="185" spans="1:11" x14ac:dyDescent="0.2">
      <c r="A185" s="46">
        <v>69</v>
      </c>
      <c r="B185" s="46">
        <v>1</v>
      </c>
      <c r="C185" s="31" t="s">
        <v>769</v>
      </c>
      <c r="D185" s="47">
        <v>600080366</v>
      </c>
      <c r="E185" s="31">
        <v>2302</v>
      </c>
      <c r="F185" s="24" t="s">
        <v>394</v>
      </c>
      <c r="G185" s="31">
        <v>3143</v>
      </c>
      <c r="H185" s="24" t="s">
        <v>557</v>
      </c>
      <c r="I185" s="41">
        <v>2759</v>
      </c>
      <c r="J185" s="33">
        <v>135</v>
      </c>
      <c r="K185" s="42">
        <v>1.0450000000000001E-2</v>
      </c>
    </row>
    <row r="186" spans="1:11" x14ac:dyDescent="0.2">
      <c r="A186" s="36">
        <v>69</v>
      </c>
      <c r="B186" s="36">
        <v>1</v>
      </c>
      <c r="C186" s="36" t="s">
        <v>769</v>
      </c>
      <c r="D186" s="36">
        <v>600080366</v>
      </c>
      <c r="E186" s="36">
        <v>2302</v>
      </c>
      <c r="F186" s="48" t="s">
        <v>847</v>
      </c>
      <c r="G186" s="36"/>
      <c r="H186" s="48"/>
      <c r="I186" s="44">
        <f t="shared" ref="I186:K186" si="66">SUM(I184:I185)</f>
        <v>122217</v>
      </c>
      <c r="J186" s="44">
        <f t="shared" si="66"/>
        <v>1180</v>
      </c>
      <c r="K186" s="45">
        <f t="shared" si="66"/>
        <v>0.36375000000000007</v>
      </c>
    </row>
    <row r="187" spans="1:11" x14ac:dyDescent="0.2">
      <c r="A187" s="31">
        <v>70</v>
      </c>
      <c r="B187" s="31">
        <v>1</v>
      </c>
      <c r="C187" s="31" t="s">
        <v>769</v>
      </c>
      <c r="D187" s="31">
        <v>600079759</v>
      </c>
      <c r="E187" s="31">
        <v>2454</v>
      </c>
      <c r="F187" s="40" t="s">
        <v>462</v>
      </c>
      <c r="G187" s="31">
        <v>3141</v>
      </c>
      <c r="H187" s="40" t="s">
        <v>463</v>
      </c>
      <c r="I187" s="41">
        <v>75583</v>
      </c>
      <c r="J187" s="41">
        <v>891</v>
      </c>
      <c r="K187" s="42">
        <v>0.22330000000000005</v>
      </c>
    </row>
    <row r="188" spans="1:11" x14ac:dyDescent="0.2">
      <c r="A188" s="36">
        <v>70</v>
      </c>
      <c r="B188" s="36">
        <v>1</v>
      </c>
      <c r="C188" s="36" t="s">
        <v>769</v>
      </c>
      <c r="D188" s="36">
        <v>600079759</v>
      </c>
      <c r="E188" s="36">
        <v>2454</v>
      </c>
      <c r="F188" s="43" t="s">
        <v>848</v>
      </c>
      <c r="G188" s="36"/>
      <c r="H188" s="43"/>
      <c r="I188" s="44">
        <f t="shared" ref="I188:K188" si="67">SUM(I187:I187)</f>
        <v>75583</v>
      </c>
      <c r="J188" s="44">
        <f t="shared" si="67"/>
        <v>891</v>
      </c>
      <c r="K188" s="45">
        <f t="shared" si="67"/>
        <v>0.22330000000000005</v>
      </c>
    </row>
    <row r="189" spans="1:11" x14ac:dyDescent="0.2">
      <c r="A189" s="46">
        <v>70</v>
      </c>
      <c r="B189" s="46">
        <v>1</v>
      </c>
      <c r="C189" s="31" t="s">
        <v>769</v>
      </c>
      <c r="D189" s="47">
        <v>600079759</v>
      </c>
      <c r="E189" s="31">
        <v>2454</v>
      </c>
      <c r="F189" s="24" t="s">
        <v>558</v>
      </c>
      <c r="G189" s="31">
        <v>3143</v>
      </c>
      <c r="H189" s="51" t="s">
        <v>559</v>
      </c>
      <c r="I189" s="41">
        <v>9178</v>
      </c>
      <c r="J189" s="33">
        <v>450</v>
      </c>
      <c r="K189" s="42">
        <v>3.4766666666666668E-2</v>
      </c>
    </row>
    <row r="190" spans="1:11" x14ac:dyDescent="0.2">
      <c r="A190" s="36">
        <v>70</v>
      </c>
      <c r="B190" s="36">
        <v>1</v>
      </c>
      <c r="C190" s="36" t="s">
        <v>769</v>
      </c>
      <c r="D190" s="36">
        <v>600079759</v>
      </c>
      <c r="E190" s="36">
        <v>2454</v>
      </c>
      <c r="F190" s="48" t="s">
        <v>849</v>
      </c>
      <c r="G190" s="36"/>
      <c r="H190" s="52"/>
      <c r="I190" s="44">
        <f t="shared" ref="I190:K190" si="68">SUM(I189:I189)</f>
        <v>9178</v>
      </c>
      <c r="J190" s="44">
        <f t="shared" si="68"/>
        <v>450</v>
      </c>
      <c r="K190" s="45">
        <f t="shared" si="68"/>
        <v>3.4766666666666668E-2</v>
      </c>
    </row>
    <row r="191" spans="1:11" x14ac:dyDescent="0.2">
      <c r="A191" s="31">
        <v>71</v>
      </c>
      <c r="B191" s="31">
        <v>1</v>
      </c>
      <c r="C191" s="31" t="s">
        <v>769</v>
      </c>
      <c r="D191" s="31">
        <v>600079767</v>
      </c>
      <c r="E191" s="31">
        <v>2492</v>
      </c>
      <c r="F191" s="40" t="s">
        <v>488</v>
      </c>
      <c r="G191" s="31">
        <v>3141</v>
      </c>
      <c r="H191" s="40" t="s">
        <v>488</v>
      </c>
      <c r="I191" s="41">
        <v>1071798</v>
      </c>
      <c r="J191" s="41">
        <v>10776</v>
      </c>
      <c r="K191" s="42">
        <v>3.2100000000000009</v>
      </c>
    </row>
    <row r="192" spans="1:11" x14ac:dyDescent="0.2">
      <c r="A192" s="46">
        <v>71</v>
      </c>
      <c r="B192" s="46">
        <v>1</v>
      </c>
      <c r="C192" s="31" t="s">
        <v>769</v>
      </c>
      <c r="D192" s="47">
        <v>600079767</v>
      </c>
      <c r="E192" s="31">
        <v>2492</v>
      </c>
      <c r="F192" s="24" t="s">
        <v>488</v>
      </c>
      <c r="G192" s="31">
        <v>3143</v>
      </c>
      <c r="H192" s="24" t="s">
        <v>560</v>
      </c>
      <c r="I192" s="41">
        <v>13200</v>
      </c>
      <c r="J192" s="33">
        <v>648</v>
      </c>
      <c r="K192" s="42">
        <v>4.9999999999999989E-2</v>
      </c>
    </row>
    <row r="193" spans="1:11" x14ac:dyDescent="0.2">
      <c r="A193" s="36">
        <v>71</v>
      </c>
      <c r="B193" s="36">
        <v>1</v>
      </c>
      <c r="C193" s="36" t="s">
        <v>769</v>
      </c>
      <c r="D193" s="36">
        <v>600079767</v>
      </c>
      <c r="E193" s="36">
        <v>2492</v>
      </c>
      <c r="F193" s="48" t="s">
        <v>850</v>
      </c>
      <c r="G193" s="36"/>
      <c r="H193" s="48"/>
      <c r="I193" s="44">
        <f t="shared" ref="I193:K193" si="69">SUM(I191:I192)</f>
        <v>1084998</v>
      </c>
      <c r="J193" s="44">
        <f t="shared" si="69"/>
        <v>11424</v>
      </c>
      <c r="K193" s="45">
        <f t="shared" si="69"/>
        <v>3.2600000000000007</v>
      </c>
    </row>
    <row r="194" spans="1:11" x14ac:dyDescent="0.2">
      <c r="A194" s="46">
        <v>72</v>
      </c>
      <c r="B194" s="46">
        <v>1</v>
      </c>
      <c r="C194" s="31" t="s">
        <v>769</v>
      </c>
      <c r="D194" s="47">
        <v>600079775</v>
      </c>
      <c r="E194" s="31">
        <v>2491</v>
      </c>
      <c r="F194" s="24" t="s">
        <v>561</v>
      </c>
      <c r="G194" s="31">
        <v>3143</v>
      </c>
      <c r="H194" s="24" t="s">
        <v>562</v>
      </c>
      <c r="I194" s="41">
        <v>16500</v>
      </c>
      <c r="J194" s="33">
        <v>810</v>
      </c>
      <c r="K194" s="42">
        <v>6.25E-2</v>
      </c>
    </row>
    <row r="195" spans="1:11" x14ac:dyDescent="0.2">
      <c r="A195" s="36">
        <v>72</v>
      </c>
      <c r="B195" s="36">
        <v>1</v>
      </c>
      <c r="C195" s="36" t="s">
        <v>769</v>
      </c>
      <c r="D195" s="36">
        <v>600079775</v>
      </c>
      <c r="E195" s="36">
        <v>2491</v>
      </c>
      <c r="F195" s="48" t="s">
        <v>851</v>
      </c>
      <c r="G195" s="36"/>
      <c r="H195" s="48"/>
      <c r="I195" s="44">
        <f t="shared" ref="I195:K195" si="70">SUM(I194:I194)</f>
        <v>16500</v>
      </c>
      <c r="J195" s="44">
        <f t="shared" si="70"/>
        <v>810</v>
      </c>
      <c r="K195" s="45">
        <f t="shared" si="70"/>
        <v>6.25E-2</v>
      </c>
    </row>
    <row r="196" spans="1:11" x14ac:dyDescent="0.2">
      <c r="A196" s="31">
        <v>73</v>
      </c>
      <c r="B196" s="31">
        <v>1</v>
      </c>
      <c r="C196" s="31" t="s">
        <v>769</v>
      </c>
      <c r="D196" s="31">
        <v>650030583</v>
      </c>
      <c r="E196" s="31">
        <v>2459</v>
      </c>
      <c r="F196" s="40" t="s">
        <v>231</v>
      </c>
      <c r="G196" s="31">
        <v>3141</v>
      </c>
      <c r="H196" s="40" t="s">
        <v>279</v>
      </c>
      <c r="I196" s="41">
        <v>277630</v>
      </c>
      <c r="J196" s="41">
        <v>1530</v>
      </c>
      <c r="K196" s="42">
        <v>0.83669999999999978</v>
      </c>
    </row>
    <row r="197" spans="1:11" x14ac:dyDescent="0.2">
      <c r="A197" s="46">
        <v>73</v>
      </c>
      <c r="B197" s="46">
        <v>1</v>
      </c>
      <c r="C197" s="31" t="s">
        <v>769</v>
      </c>
      <c r="D197" s="47">
        <v>650030583</v>
      </c>
      <c r="E197" s="31">
        <v>2459</v>
      </c>
      <c r="F197" s="53" t="s">
        <v>231</v>
      </c>
      <c r="G197" s="54">
        <v>3143</v>
      </c>
      <c r="H197" s="24" t="s">
        <v>563</v>
      </c>
      <c r="I197" s="41">
        <v>4950</v>
      </c>
      <c r="J197" s="33">
        <v>243</v>
      </c>
      <c r="K197" s="42">
        <v>1.8750000000000003E-2</v>
      </c>
    </row>
    <row r="198" spans="1:11" x14ac:dyDescent="0.2">
      <c r="A198" s="36">
        <v>73</v>
      </c>
      <c r="B198" s="36">
        <v>1</v>
      </c>
      <c r="C198" s="36" t="s">
        <v>769</v>
      </c>
      <c r="D198" s="36">
        <v>650030583</v>
      </c>
      <c r="E198" s="36">
        <v>2459</v>
      </c>
      <c r="F198" s="48" t="s">
        <v>852</v>
      </c>
      <c r="G198" s="36"/>
      <c r="H198" s="48"/>
      <c r="I198" s="44">
        <f t="shared" ref="I198:K198" si="71">SUM(I196:I197)</f>
        <v>282580</v>
      </c>
      <c r="J198" s="44">
        <f t="shared" si="71"/>
        <v>1773</v>
      </c>
      <c r="K198" s="45">
        <f t="shared" si="71"/>
        <v>0.85544999999999982</v>
      </c>
    </row>
    <row r="199" spans="1:11" x14ac:dyDescent="0.2">
      <c r="A199" s="31">
        <v>74</v>
      </c>
      <c r="B199" s="31">
        <v>1</v>
      </c>
      <c r="C199" s="31" t="s">
        <v>769</v>
      </c>
      <c r="D199" s="31">
        <v>600079023</v>
      </c>
      <c r="E199" s="31">
        <v>2405</v>
      </c>
      <c r="F199" s="40" t="s">
        <v>34</v>
      </c>
      <c r="G199" s="31">
        <v>3141</v>
      </c>
      <c r="H199" s="40" t="s">
        <v>286</v>
      </c>
      <c r="I199" s="41">
        <v>77464</v>
      </c>
      <c r="J199" s="41">
        <v>671</v>
      </c>
      <c r="K199" s="42">
        <v>0.23669999999999997</v>
      </c>
    </row>
    <row r="200" spans="1:11" x14ac:dyDescent="0.2">
      <c r="A200" s="31">
        <v>74</v>
      </c>
      <c r="B200" s="31">
        <v>1</v>
      </c>
      <c r="C200" s="31" t="s">
        <v>769</v>
      </c>
      <c r="D200" s="31">
        <v>600079023</v>
      </c>
      <c r="E200" s="31">
        <v>2405</v>
      </c>
      <c r="F200" s="40" t="s">
        <v>34</v>
      </c>
      <c r="G200" s="31">
        <v>3141</v>
      </c>
      <c r="H200" s="40" t="s">
        <v>398</v>
      </c>
      <c r="I200" s="41">
        <v>80053</v>
      </c>
      <c r="J200" s="41">
        <v>682</v>
      </c>
      <c r="K200" s="42">
        <v>0.23669999999999997</v>
      </c>
    </row>
    <row r="201" spans="1:11" x14ac:dyDescent="0.2">
      <c r="A201" s="31">
        <v>74</v>
      </c>
      <c r="B201" s="31">
        <v>1</v>
      </c>
      <c r="C201" s="31" t="s">
        <v>769</v>
      </c>
      <c r="D201" s="31">
        <v>600079023</v>
      </c>
      <c r="E201" s="31">
        <v>2405</v>
      </c>
      <c r="F201" s="40" t="s">
        <v>34</v>
      </c>
      <c r="G201" s="31">
        <v>3141</v>
      </c>
      <c r="H201" s="40" t="s">
        <v>35</v>
      </c>
      <c r="I201" s="41">
        <v>157496</v>
      </c>
      <c r="J201" s="41">
        <v>748</v>
      </c>
      <c r="K201" s="42">
        <v>0.47</v>
      </c>
    </row>
    <row r="202" spans="1:11" x14ac:dyDescent="0.2">
      <c r="A202" s="36">
        <v>74</v>
      </c>
      <c r="B202" s="36">
        <v>1</v>
      </c>
      <c r="C202" s="36" t="s">
        <v>769</v>
      </c>
      <c r="D202" s="36">
        <v>600079023</v>
      </c>
      <c r="E202" s="36">
        <v>2405</v>
      </c>
      <c r="F202" s="43" t="s">
        <v>853</v>
      </c>
      <c r="G202" s="36"/>
      <c r="H202" s="43"/>
      <c r="I202" s="44">
        <f t="shared" ref="I202:K202" si="72">SUM(I199:I201)</f>
        <v>315013</v>
      </c>
      <c r="J202" s="44">
        <f t="shared" si="72"/>
        <v>2101</v>
      </c>
      <c r="K202" s="45">
        <f t="shared" si="72"/>
        <v>0.94339999999999991</v>
      </c>
    </row>
    <row r="203" spans="1:11" x14ac:dyDescent="0.2">
      <c r="A203" s="31">
        <v>75</v>
      </c>
      <c r="B203" s="31">
        <v>1</v>
      </c>
      <c r="C203" s="31" t="s">
        <v>769</v>
      </c>
      <c r="D203" s="31">
        <v>600080501</v>
      </c>
      <c r="E203" s="31">
        <v>2317</v>
      </c>
      <c r="F203" s="40" t="s">
        <v>280</v>
      </c>
      <c r="G203" s="31">
        <v>3141</v>
      </c>
      <c r="H203" s="40" t="s">
        <v>280</v>
      </c>
      <c r="I203" s="41">
        <v>1023208</v>
      </c>
      <c r="J203" s="41">
        <v>10516</v>
      </c>
      <c r="K203" s="42">
        <v>3.0666999999999991</v>
      </c>
    </row>
    <row r="204" spans="1:11" x14ac:dyDescent="0.2">
      <c r="A204" s="36">
        <v>75</v>
      </c>
      <c r="B204" s="36">
        <v>1</v>
      </c>
      <c r="C204" s="36" t="s">
        <v>769</v>
      </c>
      <c r="D204" s="36">
        <v>600080501</v>
      </c>
      <c r="E204" s="36">
        <v>2317</v>
      </c>
      <c r="F204" s="43" t="s">
        <v>854</v>
      </c>
      <c r="G204" s="36"/>
      <c r="H204" s="43"/>
      <c r="I204" s="44">
        <f t="shared" ref="I204:K204" si="73">SUM(I203:I203)</f>
        <v>1023208</v>
      </c>
      <c r="J204" s="44">
        <f t="shared" si="73"/>
        <v>10516</v>
      </c>
      <c r="K204" s="45">
        <f t="shared" si="73"/>
        <v>3.0666999999999991</v>
      </c>
    </row>
    <row r="205" spans="1:11" x14ac:dyDescent="0.2">
      <c r="A205" s="31">
        <v>76</v>
      </c>
      <c r="B205" s="31">
        <v>1</v>
      </c>
      <c r="C205" s="31" t="s">
        <v>769</v>
      </c>
      <c r="D205" s="31">
        <v>600079805</v>
      </c>
      <c r="E205" s="31">
        <v>2461</v>
      </c>
      <c r="F205" s="40" t="s">
        <v>232</v>
      </c>
      <c r="G205" s="31">
        <v>3141</v>
      </c>
      <c r="H205" s="40" t="s">
        <v>232</v>
      </c>
      <c r="I205" s="41">
        <v>160475</v>
      </c>
      <c r="J205" s="41">
        <v>748</v>
      </c>
      <c r="K205" s="42">
        <v>0.4766999999999999</v>
      </c>
    </row>
    <row r="206" spans="1:11" x14ac:dyDescent="0.2">
      <c r="A206" s="46">
        <v>76</v>
      </c>
      <c r="B206" s="46">
        <v>1</v>
      </c>
      <c r="C206" s="31" t="s">
        <v>769</v>
      </c>
      <c r="D206" s="47">
        <v>600079805</v>
      </c>
      <c r="E206" s="31">
        <v>2461</v>
      </c>
      <c r="F206" s="53" t="s">
        <v>232</v>
      </c>
      <c r="G206" s="54">
        <v>3143</v>
      </c>
      <c r="H206" s="24" t="s">
        <v>564</v>
      </c>
      <c r="I206" s="41">
        <v>4770</v>
      </c>
      <c r="J206" s="33">
        <v>234</v>
      </c>
      <c r="K206" s="42">
        <v>1.8066666666666668E-2</v>
      </c>
    </row>
    <row r="207" spans="1:11" x14ac:dyDescent="0.2">
      <c r="A207" s="36">
        <v>76</v>
      </c>
      <c r="B207" s="36">
        <v>1</v>
      </c>
      <c r="C207" s="36" t="s">
        <v>769</v>
      </c>
      <c r="D207" s="36">
        <v>600079805</v>
      </c>
      <c r="E207" s="36">
        <v>2461</v>
      </c>
      <c r="F207" s="48" t="s">
        <v>855</v>
      </c>
      <c r="G207" s="36"/>
      <c r="H207" s="48"/>
      <c r="I207" s="44">
        <f t="shared" ref="I207:K207" si="74">SUM(I205:I206)</f>
        <v>165245</v>
      </c>
      <c r="J207" s="44">
        <f t="shared" si="74"/>
        <v>982</v>
      </c>
      <c r="K207" s="45">
        <f t="shared" si="74"/>
        <v>0.49476666666666658</v>
      </c>
    </row>
    <row r="208" spans="1:11" x14ac:dyDescent="0.2">
      <c r="A208" s="46">
        <v>77</v>
      </c>
      <c r="B208" s="46">
        <v>1</v>
      </c>
      <c r="C208" s="31" t="s">
        <v>769</v>
      </c>
      <c r="D208" s="47">
        <v>600079783</v>
      </c>
      <c r="E208" s="31">
        <v>2460</v>
      </c>
      <c r="F208" s="24" t="s">
        <v>565</v>
      </c>
      <c r="G208" s="31">
        <v>3143</v>
      </c>
      <c r="H208" s="51" t="s">
        <v>566</v>
      </c>
      <c r="I208" s="41">
        <v>25291</v>
      </c>
      <c r="J208" s="33">
        <v>1242</v>
      </c>
      <c r="K208" s="42">
        <v>9.5799999999999969E-2</v>
      </c>
    </row>
    <row r="209" spans="1:11" x14ac:dyDescent="0.2">
      <c r="A209" s="36">
        <v>77</v>
      </c>
      <c r="B209" s="36">
        <v>1</v>
      </c>
      <c r="C209" s="36" t="s">
        <v>769</v>
      </c>
      <c r="D209" s="36">
        <v>600079783</v>
      </c>
      <c r="E209" s="36">
        <v>2460</v>
      </c>
      <c r="F209" s="48" t="s">
        <v>856</v>
      </c>
      <c r="G209" s="36"/>
      <c r="H209" s="52"/>
      <c r="I209" s="44">
        <f t="shared" ref="I209:K209" si="75">SUM(I208:I208)</f>
        <v>25291</v>
      </c>
      <c r="J209" s="44">
        <f t="shared" si="75"/>
        <v>1242</v>
      </c>
      <c r="K209" s="45">
        <f t="shared" si="75"/>
        <v>9.5799999999999969E-2</v>
      </c>
    </row>
    <row r="210" spans="1:11" x14ac:dyDescent="0.2">
      <c r="A210" s="31">
        <v>78</v>
      </c>
      <c r="B210" s="31">
        <v>1</v>
      </c>
      <c r="C210" s="31" t="s">
        <v>769</v>
      </c>
      <c r="D210" s="31">
        <v>600074030</v>
      </c>
      <c r="E210" s="31">
        <v>2324</v>
      </c>
      <c r="F210" s="40" t="s">
        <v>323</v>
      </c>
      <c r="G210" s="31">
        <v>3141</v>
      </c>
      <c r="H210" s="40" t="s">
        <v>323</v>
      </c>
      <c r="I210" s="41">
        <v>192794</v>
      </c>
      <c r="J210" s="41">
        <v>1003</v>
      </c>
      <c r="K210" s="42">
        <v>0.57329999999999992</v>
      </c>
    </row>
    <row r="211" spans="1:11" x14ac:dyDescent="0.2">
      <c r="A211" s="31">
        <v>78</v>
      </c>
      <c r="B211" s="31">
        <v>1</v>
      </c>
      <c r="C211" s="31" t="s">
        <v>769</v>
      </c>
      <c r="D211" s="31">
        <v>600074030</v>
      </c>
      <c r="E211" s="31">
        <v>2324</v>
      </c>
      <c r="F211" s="40" t="s">
        <v>323</v>
      </c>
      <c r="G211" s="31">
        <v>3141</v>
      </c>
      <c r="H211" s="40" t="s">
        <v>359</v>
      </c>
      <c r="I211" s="41">
        <v>96555</v>
      </c>
      <c r="J211" s="41">
        <v>924</v>
      </c>
      <c r="K211" s="42">
        <v>0.29330000000000001</v>
      </c>
    </row>
    <row r="212" spans="1:11" x14ac:dyDescent="0.2">
      <c r="A212" s="36">
        <v>78</v>
      </c>
      <c r="B212" s="36">
        <v>1</v>
      </c>
      <c r="C212" s="36" t="s">
        <v>769</v>
      </c>
      <c r="D212" s="36">
        <v>600074030</v>
      </c>
      <c r="E212" s="36">
        <v>2324</v>
      </c>
      <c r="F212" s="43" t="s">
        <v>857</v>
      </c>
      <c r="G212" s="36"/>
      <c r="H212" s="43"/>
      <c r="I212" s="44">
        <f t="shared" ref="I212:K212" si="76">SUM(I210:I211)</f>
        <v>289349</v>
      </c>
      <c r="J212" s="44">
        <f t="shared" si="76"/>
        <v>1927</v>
      </c>
      <c r="K212" s="45">
        <f t="shared" si="76"/>
        <v>0.86659999999999993</v>
      </c>
    </row>
    <row r="213" spans="1:11" x14ac:dyDescent="0.2">
      <c r="A213" s="31">
        <v>79</v>
      </c>
      <c r="B213" s="31">
        <v>1</v>
      </c>
      <c r="C213" s="31" t="s">
        <v>769</v>
      </c>
      <c r="D213" s="31">
        <v>600074561</v>
      </c>
      <c r="E213" s="31">
        <v>2325</v>
      </c>
      <c r="F213" s="40" t="s">
        <v>361</v>
      </c>
      <c r="G213" s="31">
        <v>3141</v>
      </c>
      <c r="H213" s="40" t="s">
        <v>361</v>
      </c>
      <c r="I213" s="41">
        <v>678051</v>
      </c>
      <c r="J213" s="41">
        <v>6194</v>
      </c>
      <c r="K213" s="42">
        <v>2.0367000000000006</v>
      </c>
    </row>
    <row r="214" spans="1:11" x14ac:dyDescent="0.2">
      <c r="A214" s="46">
        <v>79</v>
      </c>
      <c r="B214" s="46">
        <v>1</v>
      </c>
      <c r="C214" s="31" t="s">
        <v>769</v>
      </c>
      <c r="D214" s="47">
        <v>600074561</v>
      </c>
      <c r="E214" s="31">
        <v>2325</v>
      </c>
      <c r="F214" s="24" t="s">
        <v>361</v>
      </c>
      <c r="G214" s="31">
        <v>3143</v>
      </c>
      <c r="H214" s="24" t="s">
        <v>567</v>
      </c>
      <c r="I214" s="41">
        <v>21991</v>
      </c>
      <c r="J214" s="33">
        <v>1080</v>
      </c>
      <c r="K214" s="42">
        <v>8.3300000000000013E-2</v>
      </c>
    </row>
    <row r="215" spans="1:11" x14ac:dyDescent="0.2">
      <c r="A215" s="36">
        <v>79</v>
      </c>
      <c r="B215" s="36">
        <v>1</v>
      </c>
      <c r="C215" s="36" t="s">
        <v>769</v>
      </c>
      <c r="D215" s="36">
        <v>600074561</v>
      </c>
      <c r="E215" s="36">
        <v>2325</v>
      </c>
      <c r="F215" s="48" t="s">
        <v>858</v>
      </c>
      <c r="G215" s="36"/>
      <c r="H215" s="48"/>
      <c r="I215" s="44">
        <f t="shared" ref="I215:K215" si="77">SUM(I213:I214)</f>
        <v>700042</v>
      </c>
      <c r="J215" s="44">
        <f t="shared" si="77"/>
        <v>7274</v>
      </c>
      <c r="K215" s="45">
        <f t="shared" si="77"/>
        <v>2.1200000000000006</v>
      </c>
    </row>
    <row r="216" spans="1:11" x14ac:dyDescent="0.2">
      <c r="A216" s="31">
        <v>80</v>
      </c>
      <c r="B216" s="31">
        <v>1</v>
      </c>
      <c r="C216" s="31" t="s">
        <v>769</v>
      </c>
      <c r="D216" s="31">
        <v>691007331</v>
      </c>
      <c r="E216" s="31">
        <v>2329</v>
      </c>
      <c r="F216" s="40" t="s">
        <v>470</v>
      </c>
      <c r="G216" s="31">
        <v>3141</v>
      </c>
      <c r="H216" s="40" t="s">
        <v>486</v>
      </c>
      <c r="I216" s="41">
        <v>27649</v>
      </c>
      <c r="J216" s="41">
        <v>253</v>
      </c>
      <c r="K216" s="42">
        <v>8.3300000000000013E-2</v>
      </c>
    </row>
    <row r="217" spans="1:11" x14ac:dyDescent="0.2">
      <c r="A217" s="36">
        <v>80</v>
      </c>
      <c r="B217" s="36">
        <v>1</v>
      </c>
      <c r="C217" s="36" t="s">
        <v>769</v>
      </c>
      <c r="D217" s="36">
        <v>691007331</v>
      </c>
      <c r="E217" s="36">
        <v>2329</v>
      </c>
      <c r="F217" s="43" t="s">
        <v>859</v>
      </c>
      <c r="G217" s="36"/>
      <c r="H217" s="43"/>
      <c r="I217" s="44">
        <f t="shared" ref="I217:K217" si="78">SUM(I216:I216)</f>
        <v>27649</v>
      </c>
      <c r="J217" s="44">
        <f t="shared" si="78"/>
        <v>253</v>
      </c>
      <c r="K217" s="45">
        <f t="shared" si="78"/>
        <v>8.3300000000000013E-2</v>
      </c>
    </row>
    <row r="218" spans="1:11" x14ac:dyDescent="0.2">
      <c r="A218" s="46">
        <v>80</v>
      </c>
      <c r="B218" s="46">
        <v>1</v>
      </c>
      <c r="C218" s="31" t="s">
        <v>769</v>
      </c>
      <c r="D218" s="47">
        <v>691007331</v>
      </c>
      <c r="E218" s="31">
        <v>2329</v>
      </c>
      <c r="F218" s="24" t="s">
        <v>568</v>
      </c>
      <c r="G218" s="31">
        <v>3143</v>
      </c>
      <c r="H218" s="24" t="s">
        <v>569</v>
      </c>
      <c r="I218" s="41">
        <v>2578</v>
      </c>
      <c r="J218" s="33">
        <v>126</v>
      </c>
      <c r="K218" s="42">
        <v>9.7666666666666666E-3</v>
      </c>
    </row>
    <row r="219" spans="1:11" x14ac:dyDescent="0.2">
      <c r="A219" s="36">
        <v>80</v>
      </c>
      <c r="B219" s="36">
        <v>1</v>
      </c>
      <c r="C219" s="36" t="s">
        <v>769</v>
      </c>
      <c r="D219" s="36">
        <v>691007331</v>
      </c>
      <c r="E219" s="36">
        <v>2329</v>
      </c>
      <c r="F219" s="48" t="s">
        <v>860</v>
      </c>
      <c r="G219" s="36"/>
      <c r="H219" s="48"/>
      <c r="I219" s="44">
        <f t="shared" ref="I219:K219" si="79">SUM(I218:I218)</f>
        <v>2578</v>
      </c>
      <c r="J219" s="44">
        <f t="shared" si="79"/>
        <v>126</v>
      </c>
      <c r="K219" s="45">
        <f t="shared" si="79"/>
        <v>9.7666666666666666E-3</v>
      </c>
    </row>
    <row r="220" spans="1:11" x14ac:dyDescent="0.2">
      <c r="A220" s="31">
        <v>81</v>
      </c>
      <c r="B220" s="31">
        <v>1</v>
      </c>
      <c r="C220" s="31" t="s">
        <v>769</v>
      </c>
      <c r="D220" s="31">
        <v>600079821</v>
      </c>
      <c r="E220" s="31">
        <v>2466</v>
      </c>
      <c r="F220" s="40" t="s">
        <v>489</v>
      </c>
      <c r="G220" s="31">
        <v>3141</v>
      </c>
      <c r="H220" s="40" t="s">
        <v>39</v>
      </c>
      <c r="I220" s="41">
        <v>97441</v>
      </c>
      <c r="J220" s="41">
        <v>391</v>
      </c>
      <c r="K220" s="42">
        <v>0.29330000000000001</v>
      </c>
    </row>
    <row r="221" spans="1:11" x14ac:dyDescent="0.2">
      <c r="A221" s="31">
        <v>81</v>
      </c>
      <c r="B221" s="31">
        <v>1</v>
      </c>
      <c r="C221" s="31" t="s">
        <v>769</v>
      </c>
      <c r="D221" s="31">
        <v>600079821</v>
      </c>
      <c r="E221" s="31">
        <v>2466</v>
      </c>
      <c r="F221" s="40" t="s">
        <v>489</v>
      </c>
      <c r="G221" s="31">
        <v>3141</v>
      </c>
      <c r="H221" s="40" t="s">
        <v>281</v>
      </c>
      <c r="I221" s="41">
        <v>234452</v>
      </c>
      <c r="J221" s="41">
        <v>1581</v>
      </c>
      <c r="K221" s="42">
        <v>0.70329999999999981</v>
      </c>
    </row>
    <row r="222" spans="1:11" x14ac:dyDescent="0.2">
      <c r="A222" s="46">
        <v>81</v>
      </c>
      <c r="B222" s="46">
        <v>1</v>
      </c>
      <c r="C222" s="31" t="s">
        <v>769</v>
      </c>
      <c r="D222" s="47">
        <v>600079821</v>
      </c>
      <c r="E222" s="31">
        <v>2466</v>
      </c>
      <c r="F222" s="24" t="s">
        <v>489</v>
      </c>
      <c r="G222" s="31">
        <v>3143</v>
      </c>
      <c r="H222" s="24" t="s">
        <v>570</v>
      </c>
      <c r="I222" s="41">
        <v>5491</v>
      </c>
      <c r="J222" s="33">
        <v>270</v>
      </c>
      <c r="K222" s="42">
        <v>2.0799999999999999E-2</v>
      </c>
    </row>
    <row r="223" spans="1:11" x14ac:dyDescent="0.2">
      <c r="A223" s="36">
        <v>81</v>
      </c>
      <c r="B223" s="36">
        <v>1</v>
      </c>
      <c r="C223" s="36" t="s">
        <v>769</v>
      </c>
      <c r="D223" s="36">
        <v>600079821</v>
      </c>
      <c r="E223" s="36">
        <v>2466</v>
      </c>
      <c r="F223" s="48" t="s">
        <v>861</v>
      </c>
      <c r="G223" s="36"/>
      <c r="H223" s="48"/>
      <c r="I223" s="44">
        <f t="shared" ref="I223:K223" si="80">SUM(I220:I222)</f>
        <v>337384</v>
      </c>
      <c r="J223" s="44">
        <f t="shared" si="80"/>
        <v>2242</v>
      </c>
      <c r="K223" s="45">
        <f t="shared" si="80"/>
        <v>1.0173999999999999</v>
      </c>
    </row>
    <row r="224" spans="1:11" x14ac:dyDescent="0.2">
      <c r="A224" s="31">
        <v>82</v>
      </c>
      <c r="B224" s="31">
        <v>1</v>
      </c>
      <c r="C224" s="31" t="s">
        <v>769</v>
      </c>
      <c r="D224" s="31">
        <v>600080021</v>
      </c>
      <c r="E224" s="31">
        <v>2493</v>
      </c>
      <c r="F224" s="40" t="s">
        <v>233</v>
      </c>
      <c r="G224" s="31">
        <v>3141</v>
      </c>
      <c r="H224" s="40" t="s">
        <v>399</v>
      </c>
      <c r="I224" s="41">
        <v>422111</v>
      </c>
      <c r="J224" s="41">
        <v>3944</v>
      </c>
      <c r="K224" s="42">
        <v>1.27</v>
      </c>
    </row>
    <row r="225" spans="1:16" x14ac:dyDescent="0.2">
      <c r="A225" s="31">
        <v>82</v>
      </c>
      <c r="B225" s="31">
        <v>1</v>
      </c>
      <c r="C225" s="31" t="s">
        <v>769</v>
      </c>
      <c r="D225" s="31">
        <v>600080021</v>
      </c>
      <c r="E225" s="31">
        <v>2493</v>
      </c>
      <c r="F225" s="40" t="s">
        <v>233</v>
      </c>
      <c r="G225" s="31">
        <v>3141</v>
      </c>
      <c r="H225" s="40" t="s">
        <v>400</v>
      </c>
      <c r="I225" s="41">
        <v>273086</v>
      </c>
      <c r="J225" s="41">
        <v>1683</v>
      </c>
      <c r="K225" s="42">
        <v>0.82000000000000006</v>
      </c>
    </row>
    <row r="226" spans="1:16" x14ac:dyDescent="0.2">
      <c r="A226" s="46">
        <v>82</v>
      </c>
      <c r="B226" s="46">
        <v>1</v>
      </c>
      <c r="C226" s="31" t="s">
        <v>769</v>
      </c>
      <c r="D226" s="47">
        <v>600080021</v>
      </c>
      <c r="E226" s="31">
        <v>2493</v>
      </c>
      <c r="F226" s="53" t="s">
        <v>233</v>
      </c>
      <c r="G226" s="54">
        <v>3143</v>
      </c>
      <c r="H226" s="24" t="s">
        <v>571</v>
      </c>
      <c r="I226" s="41">
        <v>13741</v>
      </c>
      <c r="J226" s="33">
        <v>675</v>
      </c>
      <c r="K226" s="42">
        <v>5.2049999999999999E-2</v>
      </c>
    </row>
    <row r="227" spans="1:16" x14ac:dyDescent="0.2">
      <c r="A227" s="36">
        <v>82</v>
      </c>
      <c r="B227" s="36">
        <v>1</v>
      </c>
      <c r="C227" s="36" t="s">
        <v>769</v>
      </c>
      <c r="D227" s="36">
        <v>600080021</v>
      </c>
      <c r="E227" s="36">
        <v>2493</v>
      </c>
      <c r="F227" s="48" t="s">
        <v>862</v>
      </c>
      <c r="G227" s="36"/>
      <c r="H227" s="48"/>
      <c r="I227" s="44">
        <f t="shared" ref="I227:K227" si="81">SUM(I224:I226)</f>
        <v>708938</v>
      </c>
      <c r="J227" s="44">
        <f t="shared" si="81"/>
        <v>6302</v>
      </c>
      <c r="K227" s="45">
        <f t="shared" si="81"/>
        <v>2.1420499999999998</v>
      </c>
    </row>
    <row r="228" spans="1:16" x14ac:dyDescent="0.2">
      <c r="A228" s="31">
        <v>83</v>
      </c>
      <c r="B228" s="31">
        <v>1</v>
      </c>
      <c r="C228" s="31" t="s">
        <v>769</v>
      </c>
      <c r="D228" s="31">
        <v>600080030</v>
      </c>
      <c r="E228" s="31">
        <v>2445</v>
      </c>
      <c r="F228" s="40" t="s">
        <v>40</v>
      </c>
      <c r="G228" s="31">
        <v>3141</v>
      </c>
      <c r="H228" s="40" t="s">
        <v>282</v>
      </c>
      <c r="I228" s="41">
        <v>262323</v>
      </c>
      <c r="J228" s="41">
        <v>1411</v>
      </c>
      <c r="K228" s="42">
        <v>0.78330000000000011</v>
      </c>
    </row>
    <row r="229" spans="1:16" x14ac:dyDescent="0.2">
      <c r="A229" s="46">
        <v>83</v>
      </c>
      <c r="B229" s="46">
        <v>1</v>
      </c>
      <c r="C229" s="31" t="s">
        <v>769</v>
      </c>
      <c r="D229" s="47">
        <v>600080030</v>
      </c>
      <c r="E229" s="31">
        <v>2445</v>
      </c>
      <c r="F229" s="24" t="s">
        <v>40</v>
      </c>
      <c r="G229" s="31">
        <v>3143</v>
      </c>
      <c r="H229" s="24" t="s">
        <v>572</v>
      </c>
      <c r="I229" s="41">
        <v>8611</v>
      </c>
      <c r="J229" s="33">
        <v>423</v>
      </c>
      <c r="K229" s="42">
        <v>3.2616666666666669E-2</v>
      </c>
    </row>
    <row r="230" spans="1:16" x14ac:dyDescent="0.2">
      <c r="A230" s="36">
        <v>83</v>
      </c>
      <c r="B230" s="36">
        <v>1</v>
      </c>
      <c r="C230" s="36" t="s">
        <v>769</v>
      </c>
      <c r="D230" s="36">
        <v>600080030</v>
      </c>
      <c r="E230" s="36">
        <v>2445</v>
      </c>
      <c r="F230" s="48" t="s">
        <v>863</v>
      </c>
      <c r="G230" s="36"/>
      <c r="H230" s="48"/>
      <c r="I230" s="44">
        <f t="shared" ref="I230:K230" si="82">SUM(I228:I229)</f>
        <v>270934</v>
      </c>
      <c r="J230" s="44">
        <f t="shared" si="82"/>
        <v>1834</v>
      </c>
      <c r="K230" s="45">
        <f t="shared" si="82"/>
        <v>0.81591666666666673</v>
      </c>
    </row>
    <row r="231" spans="1:16" x14ac:dyDescent="0.2">
      <c r="A231" s="31">
        <v>84</v>
      </c>
      <c r="B231" s="31">
        <v>1</v>
      </c>
      <c r="C231" s="31" t="s">
        <v>769</v>
      </c>
      <c r="D231" s="31">
        <v>600080196</v>
      </c>
      <c r="E231" s="31">
        <v>2495</v>
      </c>
      <c r="F231" s="40" t="s">
        <v>234</v>
      </c>
      <c r="G231" s="31">
        <v>3141</v>
      </c>
      <c r="H231" s="40" t="s">
        <v>387</v>
      </c>
      <c r="I231" s="41">
        <v>572711</v>
      </c>
      <c r="J231" s="41">
        <v>4198</v>
      </c>
      <c r="K231" s="42">
        <v>1.7132999999999998</v>
      </c>
    </row>
    <row r="232" spans="1:16" x14ac:dyDescent="0.2">
      <c r="A232" s="31">
        <v>84</v>
      </c>
      <c r="B232" s="31">
        <v>1</v>
      </c>
      <c r="C232" s="31" t="s">
        <v>769</v>
      </c>
      <c r="D232" s="31">
        <v>600080196</v>
      </c>
      <c r="E232" s="31">
        <v>2495</v>
      </c>
      <c r="F232" s="40" t="s">
        <v>234</v>
      </c>
      <c r="G232" s="31">
        <v>3141</v>
      </c>
      <c r="H232" s="40" t="s">
        <v>375</v>
      </c>
      <c r="I232" s="41">
        <v>33948</v>
      </c>
      <c r="J232" s="41">
        <v>220</v>
      </c>
      <c r="K232" s="42">
        <v>0.10670000000000002</v>
      </c>
    </row>
    <row r="233" spans="1:16" x14ac:dyDescent="0.2">
      <c r="A233" s="46">
        <v>84</v>
      </c>
      <c r="B233" s="46">
        <v>1</v>
      </c>
      <c r="C233" s="31" t="s">
        <v>769</v>
      </c>
      <c r="D233" s="47">
        <v>600080196</v>
      </c>
      <c r="E233" s="31">
        <v>2495</v>
      </c>
      <c r="F233" s="24" t="s">
        <v>234</v>
      </c>
      <c r="G233" s="31">
        <v>3143</v>
      </c>
      <c r="H233" s="24" t="s">
        <v>573</v>
      </c>
      <c r="I233" s="41">
        <v>18330</v>
      </c>
      <c r="J233" s="33">
        <v>900</v>
      </c>
      <c r="K233" s="42">
        <v>6.9433333333333347E-2</v>
      </c>
    </row>
    <row r="234" spans="1:16" x14ac:dyDescent="0.2">
      <c r="A234" s="36">
        <v>84</v>
      </c>
      <c r="B234" s="36">
        <v>1</v>
      </c>
      <c r="C234" s="36" t="s">
        <v>769</v>
      </c>
      <c r="D234" s="36">
        <v>600080196</v>
      </c>
      <c r="E234" s="36">
        <v>2495</v>
      </c>
      <c r="F234" s="48" t="s">
        <v>864</v>
      </c>
      <c r="G234" s="36"/>
      <c r="H234" s="48"/>
      <c r="I234" s="44">
        <f t="shared" ref="I234:K234" si="83">SUM(I231:I233)</f>
        <v>624989</v>
      </c>
      <c r="J234" s="44">
        <f t="shared" si="83"/>
        <v>5318</v>
      </c>
      <c r="K234" s="45">
        <f t="shared" si="83"/>
        <v>1.8894333333333333</v>
      </c>
      <c r="P234" s="1"/>
    </row>
    <row r="235" spans="1:16" x14ac:dyDescent="0.2">
      <c r="A235" s="31">
        <v>85</v>
      </c>
      <c r="B235" s="31">
        <v>1</v>
      </c>
      <c r="C235" s="31" t="s">
        <v>769</v>
      </c>
      <c r="D235" s="31">
        <v>650026080</v>
      </c>
      <c r="E235" s="31">
        <v>2305</v>
      </c>
      <c r="F235" s="40" t="s">
        <v>235</v>
      </c>
      <c r="G235" s="31">
        <v>3141</v>
      </c>
      <c r="H235" s="40" t="s">
        <v>352</v>
      </c>
      <c r="I235" s="41">
        <v>263687</v>
      </c>
      <c r="J235" s="41">
        <v>1703</v>
      </c>
      <c r="K235" s="42">
        <v>0.79329999999999989</v>
      </c>
    </row>
    <row r="236" spans="1:16" x14ac:dyDescent="0.2">
      <c r="A236" s="31">
        <v>85</v>
      </c>
      <c r="B236" s="31">
        <v>1</v>
      </c>
      <c r="C236" s="31" t="s">
        <v>769</v>
      </c>
      <c r="D236" s="31">
        <v>650026080</v>
      </c>
      <c r="E236" s="31">
        <v>2305</v>
      </c>
      <c r="F236" s="40" t="s">
        <v>235</v>
      </c>
      <c r="G236" s="31">
        <v>3141</v>
      </c>
      <c r="H236" s="40" t="s">
        <v>376</v>
      </c>
      <c r="I236" s="41">
        <v>60106</v>
      </c>
      <c r="J236" s="41">
        <v>462</v>
      </c>
      <c r="K236" s="42">
        <v>0.18330000000000002</v>
      </c>
    </row>
    <row r="237" spans="1:16" x14ac:dyDescent="0.2">
      <c r="A237" s="46">
        <v>85</v>
      </c>
      <c r="B237" s="46">
        <v>1</v>
      </c>
      <c r="C237" s="31" t="s">
        <v>769</v>
      </c>
      <c r="D237" s="47">
        <v>650026080</v>
      </c>
      <c r="E237" s="31">
        <v>2305</v>
      </c>
      <c r="F237" s="24" t="s">
        <v>235</v>
      </c>
      <c r="G237" s="31">
        <v>3143</v>
      </c>
      <c r="H237" s="24" t="s">
        <v>574</v>
      </c>
      <c r="I237" s="41">
        <v>11009</v>
      </c>
      <c r="J237" s="33">
        <v>540</v>
      </c>
      <c r="K237" s="42">
        <v>4.1700000000000001E-2</v>
      </c>
    </row>
    <row r="238" spans="1:16" x14ac:dyDescent="0.2">
      <c r="A238" s="36">
        <v>85</v>
      </c>
      <c r="B238" s="36">
        <v>1</v>
      </c>
      <c r="C238" s="36" t="s">
        <v>769</v>
      </c>
      <c r="D238" s="36">
        <v>650026080</v>
      </c>
      <c r="E238" s="36">
        <v>2305</v>
      </c>
      <c r="F238" s="48" t="s">
        <v>865</v>
      </c>
      <c r="G238" s="36"/>
      <c r="H238" s="48"/>
      <c r="I238" s="44">
        <f t="shared" ref="I238:K238" si="84">SUM(I235:I237)</f>
        <v>334802</v>
      </c>
      <c r="J238" s="44">
        <f t="shared" si="84"/>
        <v>2705</v>
      </c>
      <c r="K238" s="45">
        <f t="shared" si="84"/>
        <v>1.0183</v>
      </c>
    </row>
    <row r="239" spans="1:16" x14ac:dyDescent="0.2">
      <c r="A239" s="31">
        <v>86</v>
      </c>
      <c r="B239" s="31">
        <v>1</v>
      </c>
      <c r="C239" s="31" t="s">
        <v>769</v>
      </c>
      <c r="D239" s="31">
        <v>650021576</v>
      </c>
      <c r="E239" s="31">
        <v>2498</v>
      </c>
      <c r="F239" s="40" t="s">
        <v>236</v>
      </c>
      <c r="G239" s="31">
        <v>3141</v>
      </c>
      <c r="H239" s="40" t="s">
        <v>283</v>
      </c>
      <c r="I239" s="41">
        <v>641826</v>
      </c>
      <c r="J239" s="41">
        <v>4980</v>
      </c>
      <c r="K239" s="42">
        <v>1.9267000000000003</v>
      </c>
    </row>
    <row r="240" spans="1:16" x14ac:dyDescent="0.2">
      <c r="A240" s="31">
        <v>86</v>
      </c>
      <c r="B240" s="31">
        <v>1</v>
      </c>
      <c r="C240" s="31" t="s">
        <v>769</v>
      </c>
      <c r="D240" s="31">
        <v>650021576</v>
      </c>
      <c r="E240" s="31">
        <v>2498</v>
      </c>
      <c r="F240" s="40" t="s">
        <v>236</v>
      </c>
      <c r="G240" s="31">
        <v>3141</v>
      </c>
      <c r="H240" s="40" t="s">
        <v>459</v>
      </c>
      <c r="I240" s="41">
        <v>33948</v>
      </c>
      <c r="J240" s="41">
        <v>220</v>
      </c>
      <c r="K240" s="42">
        <v>0.10670000000000002</v>
      </c>
    </row>
    <row r="241" spans="1:11" x14ac:dyDescent="0.2">
      <c r="A241" s="46">
        <v>86</v>
      </c>
      <c r="B241" s="46">
        <v>1</v>
      </c>
      <c r="C241" s="31" t="s">
        <v>769</v>
      </c>
      <c r="D241" s="47">
        <v>650021576</v>
      </c>
      <c r="E241" s="31">
        <v>2498</v>
      </c>
      <c r="F241" s="24" t="s">
        <v>236</v>
      </c>
      <c r="G241" s="31">
        <v>3143</v>
      </c>
      <c r="H241" s="24" t="s">
        <v>575</v>
      </c>
      <c r="I241" s="41">
        <v>14128</v>
      </c>
      <c r="J241" s="33">
        <v>693</v>
      </c>
      <c r="K241" s="42">
        <v>5.3516666666666685E-2</v>
      </c>
    </row>
    <row r="242" spans="1:11" x14ac:dyDescent="0.2">
      <c r="A242" s="36">
        <v>86</v>
      </c>
      <c r="B242" s="36">
        <v>1</v>
      </c>
      <c r="C242" s="36" t="s">
        <v>769</v>
      </c>
      <c r="D242" s="36">
        <v>650021576</v>
      </c>
      <c r="E242" s="36">
        <v>2498</v>
      </c>
      <c r="F242" s="48" t="s">
        <v>866</v>
      </c>
      <c r="G242" s="36"/>
      <c r="H242" s="48"/>
      <c r="I242" s="44">
        <f t="shared" ref="I242:K242" si="85">SUM(I239:I241)</f>
        <v>689902</v>
      </c>
      <c r="J242" s="44">
        <f t="shared" si="85"/>
        <v>5893</v>
      </c>
      <c r="K242" s="45">
        <f t="shared" si="85"/>
        <v>2.0869166666666672</v>
      </c>
    </row>
    <row r="243" spans="1:11" x14ac:dyDescent="0.2">
      <c r="A243" s="31">
        <v>87</v>
      </c>
      <c r="B243" s="31">
        <v>1</v>
      </c>
      <c r="C243" s="31" t="s">
        <v>769</v>
      </c>
      <c r="D243" s="31">
        <v>650025288</v>
      </c>
      <c r="E243" s="31">
        <v>2499</v>
      </c>
      <c r="F243" s="40" t="s">
        <v>237</v>
      </c>
      <c r="G243" s="31">
        <v>3141</v>
      </c>
      <c r="H243" s="40" t="s">
        <v>284</v>
      </c>
      <c r="I243" s="41">
        <v>141051</v>
      </c>
      <c r="J243" s="41">
        <v>935</v>
      </c>
      <c r="K243" s="42">
        <v>0.42000000000000004</v>
      </c>
    </row>
    <row r="244" spans="1:11" x14ac:dyDescent="0.2">
      <c r="A244" s="31">
        <v>87</v>
      </c>
      <c r="B244" s="31">
        <v>1</v>
      </c>
      <c r="C244" s="31" t="s">
        <v>769</v>
      </c>
      <c r="D244" s="31">
        <v>650025288</v>
      </c>
      <c r="E244" s="31">
        <v>2499</v>
      </c>
      <c r="F244" s="40" t="s">
        <v>237</v>
      </c>
      <c r="G244" s="31">
        <v>3141</v>
      </c>
      <c r="H244" s="40" t="s">
        <v>41</v>
      </c>
      <c r="I244" s="41">
        <v>130184</v>
      </c>
      <c r="J244" s="41">
        <v>578</v>
      </c>
      <c r="K244" s="42">
        <v>0.39329999999999998</v>
      </c>
    </row>
    <row r="245" spans="1:11" x14ac:dyDescent="0.2">
      <c r="A245" s="46">
        <v>87</v>
      </c>
      <c r="B245" s="46">
        <v>1</v>
      </c>
      <c r="C245" s="31" t="s">
        <v>769</v>
      </c>
      <c r="D245" s="47">
        <v>650025288</v>
      </c>
      <c r="E245" s="31">
        <v>2499</v>
      </c>
      <c r="F245" s="24" t="s">
        <v>237</v>
      </c>
      <c r="G245" s="31">
        <v>3143</v>
      </c>
      <c r="H245" s="24" t="s">
        <v>576</v>
      </c>
      <c r="I245" s="41">
        <v>7322</v>
      </c>
      <c r="J245" s="33">
        <v>360</v>
      </c>
      <c r="K245" s="42">
        <v>2.7733333333333332E-2</v>
      </c>
    </row>
    <row r="246" spans="1:11" x14ac:dyDescent="0.2">
      <c r="A246" s="36">
        <v>87</v>
      </c>
      <c r="B246" s="36">
        <v>1</v>
      </c>
      <c r="C246" s="36" t="s">
        <v>769</v>
      </c>
      <c r="D246" s="36">
        <v>650025288</v>
      </c>
      <c r="E246" s="36">
        <v>2499</v>
      </c>
      <c r="F246" s="48" t="s">
        <v>867</v>
      </c>
      <c r="G246" s="36"/>
      <c r="H246" s="48"/>
      <c r="I246" s="44">
        <f t="shared" ref="I246:K246" si="86">SUM(I243:I245)</f>
        <v>278557</v>
      </c>
      <c r="J246" s="44">
        <f t="shared" si="86"/>
        <v>1873</v>
      </c>
      <c r="K246" s="45">
        <f t="shared" si="86"/>
        <v>0.8410333333333333</v>
      </c>
    </row>
    <row r="247" spans="1:11" x14ac:dyDescent="0.2">
      <c r="A247" s="31">
        <v>88</v>
      </c>
      <c r="B247" s="31">
        <v>1</v>
      </c>
      <c r="C247" s="31" t="s">
        <v>769</v>
      </c>
      <c r="D247" s="31">
        <v>691014302</v>
      </c>
      <c r="E247" s="31">
        <v>2331</v>
      </c>
      <c r="F247" s="40" t="s">
        <v>474</v>
      </c>
      <c r="G247" s="31">
        <v>3141</v>
      </c>
      <c r="H247" s="40" t="s">
        <v>474</v>
      </c>
      <c r="I247" s="41">
        <v>113619</v>
      </c>
      <c r="J247" s="41">
        <v>476</v>
      </c>
      <c r="K247" s="42">
        <v>0.33999999999999997</v>
      </c>
    </row>
    <row r="248" spans="1:11" x14ac:dyDescent="0.2">
      <c r="A248" s="36">
        <v>88</v>
      </c>
      <c r="B248" s="36">
        <v>1</v>
      </c>
      <c r="C248" s="36" t="s">
        <v>769</v>
      </c>
      <c r="D248" s="36">
        <v>691014302</v>
      </c>
      <c r="E248" s="36">
        <v>2331</v>
      </c>
      <c r="F248" s="43" t="s">
        <v>868</v>
      </c>
      <c r="G248" s="36"/>
      <c r="H248" s="43"/>
      <c r="I248" s="44">
        <f t="shared" ref="I248:K248" si="87">SUM(I247:I247)</f>
        <v>113619</v>
      </c>
      <c r="J248" s="44">
        <f t="shared" si="87"/>
        <v>476</v>
      </c>
      <c r="K248" s="45">
        <f t="shared" si="87"/>
        <v>0.33999999999999997</v>
      </c>
    </row>
    <row r="249" spans="1:11" x14ac:dyDescent="0.2">
      <c r="A249" s="31">
        <v>89</v>
      </c>
      <c r="B249" s="31">
        <v>1</v>
      </c>
      <c r="C249" s="31" t="s">
        <v>769</v>
      </c>
      <c r="D249" s="31">
        <v>691015295</v>
      </c>
      <c r="E249" s="31">
        <v>2332</v>
      </c>
      <c r="F249" s="40" t="s">
        <v>481</v>
      </c>
      <c r="G249" s="31">
        <v>3141</v>
      </c>
      <c r="H249" s="40" t="s">
        <v>482</v>
      </c>
      <c r="I249" s="41">
        <v>75825</v>
      </c>
      <c r="J249" s="41">
        <v>627</v>
      </c>
      <c r="K249" s="42">
        <v>0.22330000000000005</v>
      </c>
    </row>
    <row r="250" spans="1:11" x14ac:dyDescent="0.2">
      <c r="A250" s="36">
        <v>89</v>
      </c>
      <c r="B250" s="36">
        <v>1</v>
      </c>
      <c r="C250" s="36" t="s">
        <v>769</v>
      </c>
      <c r="D250" s="36">
        <v>691015295</v>
      </c>
      <c r="E250" s="36">
        <v>2332</v>
      </c>
      <c r="F250" s="43" t="s">
        <v>869</v>
      </c>
      <c r="G250" s="36"/>
      <c r="H250" s="43"/>
      <c r="I250" s="44">
        <f t="shared" ref="I250:K250" si="88">SUM(I249:I249)</f>
        <v>75825</v>
      </c>
      <c r="J250" s="44">
        <f t="shared" si="88"/>
        <v>627</v>
      </c>
      <c r="K250" s="45">
        <f t="shared" si="88"/>
        <v>0.22330000000000005</v>
      </c>
    </row>
    <row r="251" spans="1:11" x14ac:dyDescent="0.2">
      <c r="A251" s="55"/>
      <c r="B251" s="55"/>
      <c r="C251" s="55"/>
      <c r="D251" s="55"/>
      <c r="E251" s="55"/>
      <c r="F251" s="56"/>
      <c r="G251" s="55"/>
      <c r="H251" s="56"/>
      <c r="I251" s="57">
        <f>I250+I248+I246+I242+I238+I234+I230+I227+I223+I219+I217+I215+I212+I209+I207+I204+I202+I198+I195+I193+I190+I188+I186+I183+I181+I179+I176+I174+I171+I169+I166+I163+I158+I156+I153+I151+I147+I142+I140+I136+I133+I130+I126+I122+I119+I116+I112+I109+I106+I102+I96+I91+I88+I85+I83+I80+I77+I74+I71+I68+I66+I64+I62+I60+I58+I56+I53+I51+I48+I46+I44+I42+I40+I37+I35+I33+I31+I29+I27+I25+I22+I20+I18+I16+I14+I12+I10+I8+I6</f>
        <v>31402204</v>
      </c>
      <c r="J251" s="57">
        <f t="shared" ref="J251:K251" si="89">J250+J248+J246+J242+J238+J234+J230+J227+J223+J219+J217+J215+J212+J209+J207+J204+J202+J198+J195+J193+J190+J188+J186+J183+J181+J179+J176+J174+J171+J169+J166+J163+J158+J156+J153+J151+J147+J142+J140+J136+J133+J130+J126+J122+J119+J116+J112+J109+J106+J102+J96+J91+J88+J85+J83+J80+J77+J74+J71+J68+J66+J64+J62+J60+J58+J56+J53+J51+J48+J46+J44+J42+J40+J37+J35+J33+J31+J29+J27+J25+J22+J20+J18+J16+J14+J12+J10+J8+J6</f>
        <v>300674</v>
      </c>
      <c r="K251" s="58">
        <f t="shared" si="89"/>
        <v>95.07608333333333</v>
      </c>
    </row>
    <row r="252" spans="1:11" x14ac:dyDescent="0.2">
      <c r="A252" s="31">
        <v>1</v>
      </c>
      <c r="B252" s="31">
        <v>2</v>
      </c>
      <c r="C252" s="31" t="s">
        <v>771</v>
      </c>
      <c r="D252" s="31">
        <v>667000241</v>
      </c>
      <c r="E252" s="31">
        <v>2323</v>
      </c>
      <c r="F252" s="40" t="s">
        <v>372</v>
      </c>
      <c r="G252" s="31">
        <v>3141</v>
      </c>
      <c r="H252" s="40" t="s">
        <v>372</v>
      </c>
      <c r="I252" s="41">
        <v>1085419</v>
      </c>
      <c r="J252" s="41">
        <v>11800</v>
      </c>
      <c r="K252" s="42">
        <v>3.25</v>
      </c>
    </row>
    <row r="253" spans="1:11" x14ac:dyDescent="0.2">
      <c r="A253" s="36">
        <v>1</v>
      </c>
      <c r="B253" s="36">
        <v>2</v>
      </c>
      <c r="C253" s="36" t="s">
        <v>771</v>
      </c>
      <c r="D253" s="36">
        <v>667000241</v>
      </c>
      <c r="E253" s="36">
        <v>2323</v>
      </c>
      <c r="F253" s="43" t="s">
        <v>870</v>
      </c>
      <c r="G253" s="36"/>
      <c r="H253" s="43"/>
      <c r="I253" s="44">
        <f t="shared" ref="I253:K253" si="90">SUM(I252:I252)</f>
        <v>1085419</v>
      </c>
      <c r="J253" s="44">
        <f t="shared" si="90"/>
        <v>11800</v>
      </c>
      <c r="K253" s="45">
        <f t="shared" si="90"/>
        <v>3.25</v>
      </c>
    </row>
    <row r="254" spans="1:11" x14ac:dyDescent="0.2">
      <c r="A254" s="46">
        <v>2</v>
      </c>
      <c r="B254" s="46">
        <v>2</v>
      </c>
      <c r="C254" s="31" t="s">
        <v>771</v>
      </c>
      <c r="D254" s="47">
        <v>600080358</v>
      </c>
      <c r="E254" s="31">
        <v>2314</v>
      </c>
      <c r="F254" s="53" t="s">
        <v>577</v>
      </c>
      <c r="G254" s="54">
        <v>3143</v>
      </c>
      <c r="H254" s="24" t="s">
        <v>578</v>
      </c>
      <c r="I254" s="41">
        <v>4228</v>
      </c>
      <c r="J254" s="33">
        <v>207</v>
      </c>
      <c r="K254" s="42">
        <v>1.6016666666666672E-2</v>
      </c>
    </row>
    <row r="255" spans="1:11" x14ac:dyDescent="0.2">
      <c r="A255" s="36">
        <v>2</v>
      </c>
      <c r="B255" s="36">
        <v>2</v>
      </c>
      <c r="C255" s="36" t="s">
        <v>771</v>
      </c>
      <c r="D255" s="36">
        <v>600080358</v>
      </c>
      <c r="E255" s="36">
        <v>2314</v>
      </c>
      <c r="F255" s="48" t="s">
        <v>871</v>
      </c>
      <c r="G255" s="36"/>
      <c r="H255" s="48"/>
      <c r="I255" s="44">
        <f t="shared" ref="I255:K255" si="91">SUM(I254:I254)</f>
        <v>4228</v>
      </c>
      <c r="J255" s="44">
        <f t="shared" si="91"/>
        <v>207</v>
      </c>
      <c r="K255" s="45">
        <f t="shared" si="91"/>
        <v>1.6016666666666672E-2</v>
      </c>
    </row>
    <row r="256" spans="1:11" x14ac:dyDescent="0.2">
      <c r="A256" s="31">
        <v>3</v>
      </c>
      <c r="B256" s="31">
        <v>2</v>
      </c>
      <c r="C256" s="31" t="s">
        <v>771</v>
      </c>
      <c r="D256" s="31">
        <v>600080269</v>
      </c>
      <c r="E256" s="31">
        <v>2448</v>
      </c>
      <c r="F256" s="40" t="s">
        <v>366</v>
      </c>
      <c r="G256" s="31">
        <v>3141</v>
      </c>
      <c r="H256" s="40" t="s">
        <v>367</v>
      </c>
      <c r="I256" s="41">
        <v>255037</v>
      </c>
      <c r="J256" s="41">
        <v>1530</v>
      </c>
      <c r="K256" s="42">
        <v>0.76669999999999972</v>
      </c>
    </row>
    <row r="257" spans="1:11" x14ac:dyDescent="0.2">
      <c r="A257" s="31">
        <v>3</v>
      </c>
      <c r="B257" s="31">
        <v>2</v>
      </c>
      <c r="C257" s="31" t="s">
        <v>771</v>
      </c>
      <c r="D257" s="31">
        <v>600080269</v>
      </c>
      <c r="E257" s="31">
        <v>2448</v>
      </c>
      <c r="F257" s="40" t="s">
        <v>366</v>
      </c>
      <c r="G257" s="31">
        <v>3141</v>
      </c>
      <c r="H257" s="40" t="s">
        <v>368</v>
      </c>
      <c r="I257" s="41">
        <v>166576</v>
      </c>
      <c r="J257" s="41">
        <v>816</v>
      </c>
      <c r="K257" s="42">
        <v>0.5</v>
      </c>
    </row>
    <row r="258" spans="1:11" x14ac:dyDescent="0.2">
      <c r="A258" s="31">
        <v>3</v>
      </c>
      <c r="B258" s="31">
        <v>2</v>
      </c>
      <c r="C258" s="31" t="s">
        <v>771</v>
      </c>
      <c r="D258" s="31">
        <v>600080269</v>
      </c>
      <c r="E258" s="31">
        <v>2448</v>
      </c>
      <c r="F258" s="40" t="s">
        <v>366</v>
      </c>
      <c r="G258" s="31">
        <v>3141</v>
      </c>
      <c r="H258" s="40" t="s">
        <v>369</v>
      </c>
      <c r="I258" s="41">
        <v>268468</v>
      </c>
      <c r="J258" s="41">
        <v>1409</v>
      </c>
      <c r="K258" s="42">
        <v>0.81</v>
      </c>
    </row>
    <row r="259" spans="1:11" x14ac:dyDescent="0.2">
      <c r="A259" s="31">
        <v>3</v>
      </c>
      <c r="B259" s="31">
        <v>2</v>
      </c>
      <c r="C259" s="31" t="s">
        <v>771</v>
      </c>
      <c r="D259" s="31">
        <v>600080269</v>
      </c>
      <c r="E259" s="31">
        <v>2448</v>
      </c>
      <c r="F259" s="40" t="s">
        <v>366</v>
      </c>
      <c r="G259" s="31">
        <v>3141</v>
      </c>
      <c r="H259" s="40" t="s">
        <v>370</v>
      </c>
      <c r="I259" s="41">
        <v>177479</v>
      </c>
      <c r="J259" s="41">
        <v>2222</v>
      </c>
      <c r="K259" s="42">
        <v>0.53</v>
      </c>
    </row>
    <row r="260" spans="1:11" x14ac:dyDescent="0.2">
      <c r="A260" s="31">
        <v>3</v>
      </c>
      <c r="B260" s="31">
        <v>2</v>
      </c>
      <c r="C260" s="31" t="s">
        <v>771</v>
      </c>
      <c r="D260" s="31">
        <v>600080269</v>
      </c>
      <c r="E260" s="31">
        <v>2448</v>
      </c>
      <c r="F260" s="40" t="s">
        <v>366</v>
      </c>
      <c r="G260" s="31">
        <v>3141</v>
      </c>
      <c r="H260" s="40" t="s">
        <v>371</v>
      </c>
      <c r="I260" s="41">
        <v>173451</v>
      </c>
      <c r="J260" s="41">
        <v>2618</v>
      </c>
      <c r="K260" s="42">
        <v>0.51669999999999994</v>
      </c>
    </row>
    <row r="261" spans="1:11" x14ac:dyDescent="0.2">
      <c r="A261" s="46">
        <v>3</v>
      </c>
      <c r="B261" s="46">
        <v>2</v>
      </c>
      <c r="C261" s="31" t="s">
        <v>771</v>
      </c>
      <c r="D261" s="47">
        <v>600080269</v>
      </c>
      <c r="E261" s="31">
        <v>2448</v>
      </c>
      <c r="F261" s="53" t="s">
        <v>366</v>
      </c>
      <c r="G261" s="31">
        <v>3143</v>
      </c>
      <c r="H261" s="24" t="s">
        <v>579</v>
      </c>
      <c r="I261" s="41">
        <v>12272</v>
      </c>
      <c r="J261" s="33">
        <v>603</v>
      </c>
      <c r="K261" s="42">
        <v>4.6483333333333335E-2</v>
      </c>
    </row>
    <row r="262" spans="1:11" x14ac:dyDescent="0.2">
      <c r="A262" s="46">
        <v>3</v>
      </c>
      <c r="B262" s="46">
        <v>2</v>
      </c>
      <c r="C262" s="31" t="s">
        <v>771</v>
      </c>
      <c r="D262" s="47">
        <v>600080269</v>
      </c>
      <c r="E262" s="31">
        <v>2448</v>
      </c>
      <c r="F262" s="53" t="s">
        <v>366</v>
      </c>
      <c r="G262" s="31">
        <v>3143</v>
      </c>
      <c r="H262" s="24" t="s">
        <v>580</v>
      </c>
      <c r="I262" s="41">
        <v>10080</v>
      </c>
      <c r="J262" s="33">
        <v>495</v>
      </c>
      <c r="K262" s="42">
        <v>3.8183333333333333E-2</v>
      </c>
    </row>
    <row r="263" spans="1:11" x14ac:dyDescent="0.2">
      <c r="A263" s="46">
        <v>3</v>
      </c>
      <c r="B263" s="46">
        <v>2</v>
      </c>
      <c r="C263" s="31" t="s">
        <v>771</v>
      </c>
      <c r="D263" s="47">
        <v>600080269</v>
      </c>
      <c r="E263" s="31">
        <v>2448</v>
      </c>
      <c r="F263" s="53" t="s">
        <v>366</v>
      </c>
      <c r="G263" s="31">
        <v>3143</v>
      </c>
      <c r="H263" s="24" t="s">
        <v>581</v>
      </c>
      <c r="I263" s="41">
        <v>17041</v>
      </c>
      <c r="J263" s="33">
        <v>837</v>
      </c>
      <c r="K263" s="42">
        <v>6.4549999999999996E-2</v>
      </c>
    </row>
    <row r="264" spans="1:11" x14ac:dyDescent="0.2">
      <c r="A264" s="31">
        <v>3</v>
      </c>
      <c r="B264" s="31">
        <v>2</v>
      </c>
      <c r="C264" s="31" t="s">
        <v>771</v>
      </c>
      <c r="D264" s="31">
        <v>600080269</v>
      </c>
      <c r="E264" s="31">
        <v>2448</v>
      </c>
      <c r="F264" s="24" t="s">
        <v>366</v>
      </c>
      <c r="G264" s="31">
        <v>3233</v>
      </c>
      <c r="H264" s="24" t="s">
        <v>501</v>
      </c>
      <c r="I264" s="33">
        <v>75024</v>
      </c>
      <c r="J264" s="34">
        <v>376</v>
      </c>
      <c r="K264" s="35">
        <v>0.24149999999999999</v>
      </c>
    </row>
    <row r="265" spans="1:11" x14ac:dyDescent="0.2">
      <c r="A265" s="36">
        <v>3</v>
      </c>
      <c r="B265" s="36">
        <v>2</v>
      </c>
      <c r="C265" s="36" t="s">
        <v>771</v>
      </c>
      <c r="D265" s="36">
        <v>600080269</v>
      </c>
      <c r="E265" s="36">
        <v>2448</v>
      </c>
      <c r="F265" s="48" t="s">
        <v>872</v>
      </c>
      <c r="G265" s="36"/>
      <c r="H265" s="48"/>
      <c r="I265" s="38">
        <f t="shared" ref="I265:K265" si="92">SUM(I256:I264)</f>
        <v>1155428</v>
      </c>
      <c r="J265" s="38">
        <f t="shared" si="92"/>
        <v>10906</v>
      </c>
      <c r="K265" s="39">
        <f t="shared" si="92"/>
        <v>3.5141166666666668</v>
      </c>
    </row>
    <row r="266" spans="1:11" x14ac:dyDescent="0.2">
      <c r="A266" s="31">
        <v>4</v>
      </c>
      <c r="B266" s="31">
        <v>2</v>
      </c>
      <c r="C266" s="31" t="s">
        <v>771</v>
      </c>
      <c r="D266" s="31">
        <v>600080234</v>
      </c>
      <c r="E266" s="31">
        <v>2450</v>
      </c>
      <c r="F266" s="40" t="s">
        <v>238</v>
      </c>
      <c r="G266" s="31">
        <v>3141</v>
      </c>
      <c r="H266" s="40" t="s">
        <v>238</v>
      </c>
      <c r="I266" s="41">
        <v>133551</v>
      </c>
      <c r="J266" s="41">
        <v>612</v>
      </c>
      <c r="K266" s="42">
        <v>0.39999999999999991</v>
      </c>
    </row>
    <row r="267" spans="1:11" x14ac:dyDescent="0.2">
      <c r="A267" s="46">
        <v>4</v>
      </c>
      <c r="B267" s="46">
        <v>2</v>
      </c>
      <c r="C267" s="31" t="s">
        <v>771</v>
      </c>
      <c r="D267" s="47">
        <v>600080234</v>
      </c>
      <c r="E267" s="31">
        <v>2450</v>
      </c>
      <c r="F267" s="53" t="s">
        <v>238</v>
      </c>
      <c r="G267" s="54">
        <v>3143</v>
      </c>
      <c r="H267" s="24" t="s">
        <v>582</v>
      </c>
      <c r="I267" s="41">
        <v>3480</v>
      </c>
      <c r="J267" s="33">
        <v>171</v>
      </c>
      <c r="K267" s="42">
        <v>1.3183333333333332E-2</v>
      </c>
    </row>
    <row r="268" spans="1:11" x14ac:dyDescent="0.2">
      <c r="A268" s="36">
        <v>4</v>
      </c>
      <c r="B268" s="36">
        <v>2</v>
      </c>
      <c r="C268" s="36" t="s">
        <v>771</v>
      </c>
      <c r="D268" s="36">
        <v>600080234</v>
      </c>
      <c r="E268" s="36">
        <v>2450</v>
      </c>
      <c r="F268" s="48" t="s">
        <v>873</v>
      </c>
      <c r="G268" s="36"/>
      <c r="H268" s="48"/>
      <c r="I268" s="44">
        <f t="shared" ref="I268:K268" si="93">SUM(I266:I267)</f>
        <v>137031</v>
      </c>
      <c r="J268" s="44">
        <f t="shared" si="93"/>
        <v>783</v>
      </c>
      <c r="K268" s="45">
        <f t="shared" si="93"/>
        <v>0.41318333333333324</v>
      </c>
    </row>
    <row r="269" spans="1:11" x14ac:dyDescent="0.2">
      <c r="A269" s="31">
        <v>5</v>
      </c>
      <c r="B269" s="31">
        <v>2</v>
      </c>
      <c r="C269" s="31" t="s">
        <v>771</v>
      </c>
      <c r="D269" s="31">
        <v>650037901</v>
      </c>
      <c r="E269" s="31">
        <v>2451</v>
      </c>
      <c r="F269" s="40" t="s">
        <v>239</v>
      </c>
      <c r="G269" s="31">
        <v>3141</v>
      </c>
      <c r="H269" s="40" t="s">
        <v>45</v>
      </c>
      <c r="I269" s="41">
        <v>225545</v>
      </c>
      <c r="J269" s="41">
        <v>1207</v>
      </c>
      <c r="K269" s="42">
        <v>0.67330000000000001</v>
      </c>
    </row>
    <row r="270" spans="1:11" x14ac:dyDescent="0.2">
      <c r="A270" s="46">
        <v>5</v>
      </c>
      <c r="B270" s="46">
        <v>2</v>
      </c>
      <c r="C270" s="31" t="s">
        <v>771</v>
      </c>
      <c r="D270" s="47">
        <v>650037901</v>
      </c>
      <c r="E270" s="31">
        <v>2451</v>
      </c>
      <c r="F270" s="53" t="s">
        <v>239</v>
      </c>
      <c r="G270" s="54">
        <v>3143</v>
      </c>
      <c r="H270" s="24" t="s">
        <v>583</v>
      </c>
      <c r="I270" s="41">
        <v>5130</v>
      </c>
      <c r="J270" s="33">
        <v>252</v>
      </c>
      <c r="K270" s="42">
        <v>1.9433333333333337E-2</v>
      </c>
    </row>
    <row r="271" spans="1:11" x14ac:dyDescent="0.2">
      <c r="A271" s="36">
        <v>5</v>
      </c>
      <c r="B271" s="36">
        <v>2</v>
      </c>
      <c r="C271" s="36" t="s">
        <v>771</v>
      </c>
      <c r="D271" s="36">
        <v>650037901</v>
      </c>
      <c r="E271" s="36">
        <v>2451</v>
      </c>
      <c r="F271" s="48" t="s">
        <v>874</v>
      </c>
      <c r="G271" s="36"/>
      <c r="H271" s="48"/>
      <c r="I271" s="44">
        <f t="shared" ref="I271:K271" si="94">SUM(I269:I270)</f>
        <v>230675</v>
      </c>
      <c r="J271" s="44">
        <f t="shared" si="94"/>
        <v>1459</v>
      </c>
      <c r="K271" s="45">
        <f t="shared" si="94"/>
        <v>0.69273333333333331</v>
      </c>
    </row>
    <row r="272" spans="1:11" x14ac:dyDescent="0.2">
      <c r="A272" s="31">
        <v>6</v>
      </c>
      <c r="B272" s="31">
        <v>2</v>
      </c>
      <c r="C272" s="31" t="s">
        <v>771</v>
      </c>
      <c r="D272" s="31">
        <v>600079686</v>
      </c>
      <c r="E272" s="31">
        <v>2453</v>
      </c>
      <c r="F272" s="40" t="s">
        <v>240</v>
      </c>
      <c r="G272" s="31">
        <v>3141</v>
      </c>
      <c r="H272" s="40" t="s">
        <v>356</v>
      </c>
      <c r="I272" s="41">
        <v>145928</v>
      </c>
      <c r="J272" s="41">
        <v>1474</v>
      </c>
      <c r="K272" s="42">
        <v>0.43330000000000002</v>
      </c>
    </row>
    <row r="273" spans="1:11" x14ac:dyDescent="0.2">
      <c r="A273" s="46">
        <v>6</v>
      </c>
      <c r="B273" s="46">
        <v>2</v>
      </c>
      <c r="C273" s="31" t="s">
        <v>771</v>
      </c>
      <c r="D273" s="47">
        <v>600079686</v>
      </c>
      <c r="E273" s="31">
        <v>2453</v>
      </c>
      <c r="F273" s="53" t="s">
        <v>240</v>
      </c>
      <c r="G273" s="54">
        <v>3143</v>
      </c>
      <c r="H273" s="24" t="s">
        <v>584</v>
      </c>
      <c r="I273" s="41">
        <v>11009</v>
      </c>
      <c r="J273" s="33">
        <v>540</v>
      </c>
      <c r="K273" s="42">
        <v>4.1700000000000001E-2</v>
      </c>
    </row>
    <row r="274" spans="1:11" x14ac:dyDescent="0.2">
      <c r="A274" s="36">
        <v>6</v>
      </c>
      <c r="B274" s="36">
        <v>2</v>
      </c>
      <c r="C274" s="36" t="s">
        <v>771</v>
      </c>
      <c r="D274" s="36">
        <v>600079686</v>
      </c>
      <c r="E274" s="36">
        <v>2453</v>
      </c>
      <c r="F274" s="48" t="s">
        <v>875</v>
      </c>
      <c r="G274" s="36"/>
      <c r="H274" s="48"/>
      <c r="I274" s="44">
        <f t="shared" ref="I274:K274" si="95">SUM(I272:I273)</f>
        <v>156937</v>
      </c>
      <c r="J274" s="44">
        <f t="shared" si="95"/>
        <v>2014</v>
      </c>
      <c r="K274" s="45">
        <f t="shared" si="95"/>
        <v>0.47500000000000003</v>
      </c>
    </row>
    <row r="275" spans="1:11" x14ac:dyDescent="0.2">
      <c r="A275" s="31">
        <v>7</v>
      </c>
      <c r="B275" s="31">
        <v>2</v>
      </c>
      <c r="C275" s="31" t="s">
        <v>771</v>
      </c>
      <c r="D275" s="31">
        <v>650034180</v>
      </c>
      <c r="E275" s="31">
        <v>2320</v>
      </c>
      <c r="F275" s="40" t="s">
        <v>241</v>
      </c>
      <c r="G275" s="31">
        <v>3141</v>
      </c>
      <c r="H275" s="40" t="s">
        <v>241</v>
      </c>
      <c r="I275" s="41">
        <v>120574</v>
      </c>
      <c r="J275" s="41">
        <v>748</v>
      </c>
      <c r="K275" s="42">
        <v>0.35670000000000002</v>
      </c>
    </row>
    <row r="276" spans="1:11" x14ac:dyDescent="0.2">
      <c r="A276" s="31">
        <v>7</v>
      </c>
      <c r="B276" s="31">
        <v>2</v>
      </c>
      <c r="C276" s="31" t="s">
        <v>771</v>
      </c>
      <c r="D276" s="31">
        <v>650034180</v>
      </c>
      <c r="E276" s="31">
        <v>2320</v>
      </c>
      <c r="F276" s="40" t="s">
        <v>241</v>
      </c>
      <c r="G276" s="31">
        <v>3141</v>
      </c>
      <c r="H276" s="40" t="s">
        <v>46</v>
      </c>
      <c r="I276" s="41">
        <v>142659</v>
      </c>
      <c r="J276" s="41">
        <v>646</v>
      </c>
      <c r="K276" s="42">
        <v>0.42330000000000001</v>
      </c>
    </row>
    <row r="277" spans="1:11" x14ac:dyDescent="0.2">
      <c r="A277" s="46">
        <v>7</v>
      </c>
      <c r="B277" s="46">
        <v>2</v>
      </c>
      <c r="C277" s="31" t="s">
        <v>771</v>
      </c>
      <c r="D277" s="47">
        <v>650034180</v>
      </c>
      <c r="E277" s="31">
        <v>2320</v>
      </c>
      <c r="F277" s="53" t="s">
        <v>241</v>
      </c>
      <c r="G277" s="54">
        <v>3143</v>
      </c>
      <c r="H277" s="24" t="s">
        <v>585</v>
      </c>
      <c r="I277" s="41">
        <v>7322</v>
      </c>
      <c r="J277" s="33">
        <v>360</v>
      </c>
      <c r="K277" s="42">
        <v>2.7733333333333332E-2</v>
      </c>
    </row>
    <row r="278" spans="1:11" x14ac:dyDescent="0.2">
      <c r="A278" s="36">
        <v>7</v>
      </c>
      <c r="B278" s="36">
        <v>2</v>
      </c>
      <c r="C278" s="36" t="s">
        <v>771</v>
      </c>
      <c r="D278" s="36">
        <v>650034180</v>
      </c>
      <c r="E278" s="36">
        <v>2320</v>
      </c>
      <c r="F278" s="48" t="s">
        <v>876</v>
      </c>
      <c r="G278" s="36"/>
      <c r="H278" s="48"/>
      <c r="I278" s="44">
        <f t="shared" ref="I278:K278" si="96">SUM(I275:I277)</f>
        <v>270555</v>
      </c>
      <c r="J278" s="44">
        <f t="shared" si="96"/>
        <v>1754</v>
      </c>
      <c r="K278" s="45">
        <f t="shared" si="96"/>
        <v>0.80773333333333341</v>
      </c>
    </row>
    <row r="279" spans="1:11" x14ac:dyDescent="0.2">
      <c r="A279" s="31">
        <v>8</v>
      </c>
      <c r="B279" s="31">
        <v>2</v>
      </c>
      <c r="C279" s="31" t="s">
        <v>771</v>
      </c>
      <c r="D279" s="31">
        <v>600080145</v>
      </c>
      <c r="E279" s="31">
        <v>2455</v>
      </c>
      <c r="F279" s="40" t="s">
        <v>242</v>
      </c>
      <c r="G279" s="31">
        <v>3141</v>
      </c>
      <c r="H279" s="40" t="s">
        <v>242</v>
      </c>
      <c r="I279" s="41">
        <v>192997</v>
      </c>
      <c r="J279" s="41">
        <v>952</v>
      </c>
      <c r="K279" s="42">
        <v>0.58329999999999993</v>
      </c>
    </row>
    <row r="280" spans="1:11" x14ac:dyDescent="0.2">
      <c r="A280" s="46">
        <v>8</v>
      </c>
      <c r="B280" s="46">
        <v>2</v>
      </c>
      <c r="C280" s="31" t="s">
        <v>771</v>
      </c>
      <c r="D280" s="47">
        <v>600080145</v>
      </c>
      <c r="E280" s="31">
        <v>2455</v>
      </c>
      <c r="F280" s="24" t="s">
        <v>242</v>
      </c>
      <c r="G280" s="31">
        <v>3143</v>
      </c>
      <c r="H280" s="24" t="s">
        <v>586</v>
      </c>
      <c r="I280" s="41">
        <v>5672</v>
      </c>
      <c r="J280" s="33">
        <v>279</v>
      </c>
      <c r="K280" s="42">
        <v>2.148333333333334E-2</v>
      </c>
    </row>
    <row r="281" spans="1:11" x14ac:dyDescent="0.2">
      <c r="A281" s="36">
        <v>8</v>
      </c>
      <c r="B281" s="36">
        <v>2</v>
      </c>
      <c r="C281" s="36" t="s">
        <v>771</v>
      </c>
      <c r="D281" s="36">
        <v>600080145</v>
      </c>
      <c r="E281" s="36">
        <v>2455</v>
      </c>
      <c r="F281" s="48" t="s">
        <v>877</v>
      </c>
      <c r="G281" s="36"/>
      <c r="H281" s="48"/>
      <c r="I281" s="44">
        <f t="shared" ref="I281:K281" si="97">SUM(I279:I280)</f>
        <v>198669</v>
      </c>
      <c r="J281" s="44">
        <f t="shared" si="97"/>
        <v>1231</v>
      </c>
      <c r="K281" s="45">
        <f t="shared" si="97"/>
        <v>0.60478333333333323</v>
      </c>
    </row>
    <row r="282" spans="1:11" x14ac:dyDescent="0.2">
      <c r="A282" s="31">
        <v>9</v>
      </c>
      <c r="B282" s="31">
        <v>2</v>
      </c>
      <c r="C282" s="31" t="s">
        <v>771</v>
      </c>
      <c r="D282" s="31">
        <v>600079732</v>
      </c>
      <c r="E282" s="31">
        <v>2456</v>
      </c>
      <c r="F282" s="40" t="s">
        <v>290</v>
      </c>
      <c r="G282" s="31">
        <v>3141</v>
      </c>
      <c r="H282" s="40" t="s">
        <v>42</v>
      </c>
      <c r="I282" s="41">
        <v>538494</v>
      </c>
      <c r="J282" s="41">
        <v>5338</v>
      </c>
      <c r="K282" s="42">
        <v>1.6132999999999997</v>
      </c>
    </row>
    <row r="283" spans="1:11" x14ac:dyDescent="0.2">
      <c r="A283" s="31">
        <v>9</v>
      </c>
      <c r="B283" s="31">
        <v>2</v>
      </c>
      <c r="C283" s="31" t="s">
        <v>771</v>
      </c>
      <c r="D283" s="31">
        <v>600079732</v>
      </c>
      <c r="E283" s="31">
        <v>2456</v>
      </c>
      <c r="F283" s="40" t="s">
        <v>290</v>
      </c>
      <c r="G283" s="31">
        <v>3141</v>
      </c>
      <c r="H283" s="40" t="s">
        <v>43</v>
      </c>
      <c r="I283" s="41">
        <v>273086</v>
      </c>
      <c r="J283" s="41">
        <v>1683</v>
      </c>
      <c r="K283" s="42">
        <v>0.82000000000000006</v>
      </c>
    </row>
    <row r="284" spans="1:11" x14ac:dyDescent="0.2">
      <c r="A284" s="31">
        <v>9</v>
      </c>
      <c r="B284" s="31">
        <v>2</v>
      </c>
      <c r="C284" s="31" t="s">
        <v>771</v>
      </c>
      <c r="D284" s="31">
        <v>600079732</v>
      </c>
      <c r="E284" s="31">
        <v>2456</v>
      </c>
      <c r="F284" s="40" t="s">
        <v>290</v>
      </c>
      <c r="G284" s="31">
        <v>3141</v>
      </c>
      <c r="H284" s="40" t="s">
        <v>88</v>
      </c>
      <c r="I284" s="41">
        <v>81397</v>
      </c>
      <c r="J284" s="41">
        <v>306</v>
      </c>
      <c r="K284" s="42">
        <v>0.24</v>
      </c>
    </row>
    <row r="285" spans="1:11" x14ac:dyDescent="0.2">
      <c r="A285" s="46">
        <v>9</v>
      </c>
      <c r="B285" s="46">
        <v>2</v>
      </c>
      <c r="C285" s="31" t="s">
        <v>771</v>
      </c>
      <c r="D285" s="47">
        <v>600079732</v>
      </c>
      <c r="E285" s="31">
        <v>2456</v>
      </c>
      <c r="F285" s="53" t="s">
        <v>290</v>
      </c>
      <c r="G285" s="54">
        <v>3143</v>
      </c>
      <c r="H285" s="24" t="s">
        <v>587</v>
      </c>
      <c r="I285" s="41">
        <v>18150</v>
      </c>
      <c r="J285" s="33">
        <v>891</v>
      </c>
      <c r="K285" s="42">
        <v>6.8749999999999978E-2</v>
      </c>
    </row>
    <row r="286" spans="1:11" x14ac:dyDescent="0.2">
      <c r="A286" s="36">
        <v>9</v>
      </c>
      <c r="B286" s="36">
        <v>2</v>
      </c>
      <c r="C286" s="36" t="s">
        <v>771</v>
      </c>
      <c r="D286" s="36">
        <v>600079732</v>
      </c>
      <c r="E286" s="36">
        <v>2456</v>
      </c>
      <c r="F286" s="48" t="s">
        <v>878</v>
      </c>
      <c r="G286" s="36"/>
      <c r="H286" s="48"/>
      <c r="I286" s="44">
        <f t="shared" ref="I286:K286" si="98">SUM(I282:I285)</f>
        <v>911127</v>
      </c>
      <c r="J286" s="44">
        <f t="shared" si="98"/>
        <v>8218</v>
      </c>
      <c r="K286" s="45">
        <f t="shared" si="98"/>
        <v>2.7420500000000003</v>
      </c>
    </row>
    <row r="287" spans="1:11" x14ac:dyDescent="0.2">
      <c r="A287" s="31">
        <v>10</v>
      </c>
      <c r="B287" s="31">
        <v>2</v>
      </c>
      <c r="C287" s="31" t="s">
        <v>771</v>
      </c>
      <c r="D287" s="31">
        <v>600079813</v>
      </c>
      <c r="E287" s="31">
        <v>2462</v>
      </c>
      <c r="F287" s="40" t="s">
        <v>243</v>
      </c>
      <c r="G287" s="31">
        <v>3141</v>
      </c>
      <c r="H287" s="40" t="s">
        <v>243</v>
      </c>
      <c r="I287" s="41">
        <v>187893</v>
      </c>
      <c r="J287" s="41">
        <v>918</v>
      </c>
      <c r="K287" s="42">
        <v>0.56669999999999998</v>
      </c>
    </row>
    <row r="288" spans="1:11" x14ac:dyDescent="0.2">
      <c r="A288" s="46">
        <v>10</v>
      </c>
      <c r="B288" s="46">
        <v>2</v>
      </c>
      <c r="C288" s="31" t="s">
        <v>771</v>
      </c>
      <c r="D288" s="47">
        <v>600079813</v>
      </c>
      <c r="E288" s="31">
        <v>2462</v>
      </c>
      <c r="F288" s="53" t="s">
        <v>243</v>
      </c>
      <c r="G288" s="54">
        <v>3143</v>
      </c>
      <c r="H288" s="24" t="s">
        <v>588</v>
      </c>
      <c r="I288" s="41">
        <v>4409</v>
      </c>
      <c r="J288" s="33">
        <v>216</v>
      </c>
      <c r="K288" s="42">
        <v>1.67E-2</v>
      </c>
    </row>
    <row r="289" spans="1:11" x14ac:dyDescent="0.2">
      <c r="A289" s="36">
        <v>10</v>
      </c>
      <c r="B289" s="36">
        <v>2</v>
      </c>
      <c r="C289" s="36" t="s">
        <v>771</v>
      </c>
      <c r="D289" s="36">
        <v>600079813</v>
      </c>
      <c r="E289" s="36">
        <v>2462</v>
      </c>
      <c r="F289" s="48" t="s">
        <v>879</v>
      </c>
      <c r="G289" s="36"/>
      <c r="H289" s="48"/>
      <c r="I289" s="44">
        <f t="shared" ref="I289:K289" si="99">SUM(I287:I288)</f>
        <v>192302</v>
      </c>
      <c r="J289" s="44">
        <f t="shared" si="99"/>
        <v>1134</v>
      </c>
      <c r="K289" s="45">
        <f t="shared" si="99"/>
        <v>0.58340000000000003</v>
      </c>
    </row>
    <row r="290" spans="1:11" x14ac:dyDescent="0.2">
      <c r="A290" s="31">
        <v>11</v>
      </c>
      <c r="B290" s="31">
        <v>2</v>
      </c>
      <c r="C290" s="31" t="s">
        <v>771</v>
      </c>
      <c r="D290" s="31">
        <v>600080081</v>
      </c>
      <c r="E290" s="31">
        <v>2464</v>
      </c>
      <c r="F290" s="40" t="s">
        <v>244</v>
      </c>
      <c r="G290" s="31">
        <v>3141</v>
      </c>
      <c r="H290" s="40" t="s">
        <v>244</v>
      </c>
      <c r="I290" s="41">
        <v>91351</v>
      </c>
      <c r="J290" s="41">
        <v>374</v>
      </c>
      <c r="K290" s="42">
        <v>0.27329999999999999</v>
      </c>
    </row>
    <row r="291" spans="1:11" x14ac:dyDescent="0.2">
      <c r="A291" s="46">
        <v>11</v>
      </c>
      <c r="B291" s="46">
        <v>2</v>
      </c>
      <c r="C291" s="31" t="s">
        <v>771</v>
      </c>
      <c r="D291" s="47">
        <v>600080081</v>
      </c>
      <c r="E291" s="31">
        <v>2464</v>
      </c>
      <c r="F291" s="53" t="s">
        <v>244</v>
      </c>
      <c r="G291" s="54">
        <v>3143</v>
      </c>
      <c r="H291" s="24" t="s">
        <v>589</v>
      </c>
      <c r="I291" s="41">
        <v>1289</v>
      </c>
      <c r="J291" s="33">
        <v>63</v>
      </c>
      <c r="K291" s="42">
        <v>4.8833333333333333E-3</v>
      </c>
    </row>
    <row r="292" spans="1:11" x14ac:dyDescent="0.2">
      <c r="A292" s="36">
        <v>11</v>
      </c>
      <c r="B292" s="36">
        <v>2</v>
      </c>
      <c r="C292" s="36" t="s">
        <v>771</v>
      </c>
      <c r="D292" s="36">
        <v>600080081</v>
      </c>
      <c r="E292" s="36">
        <v>2464</v>
      </c>
      <c r="F292" s="48" t="s">
        <v>880</v>
      </c>
      <c r="G292" s="36"/>
      <c r="H292" s="48"/>
      <c r="I292" s="44">
        <f t="shared" ref="I292:K292" si="100">SUM(I290:I291)</f>
        <v>92640</v>
      </c>
      <c r="J292" s="44">
        <f t="shared" si="100"/>
        <v>437</v>
      </c>
      <c r="K292" s="45">
        <f t="shared" si="100"/>
        <v>0.27818333333333334</v>
      </c>
    </row>
    <row r="293" spans="1:11" x14ac:dyDescent="0.2">
      <c r="A293" s="31">
        <v>12</v>
      </c>
      <c r="B293" s="31">
        <v>2</v>
      </c>
      <c r="C293" s="31" t="s">
        <v>771</v>
      </c>
      <c r="D293" s="31">
        <v>600079708</v>
      </c>
      <c r="E293" s="31">
        <v>2467</v>
      </c>
      <c r="F293" s="40" t="s">
        <v>245</v>
      </c>
      <c r="G293" s="31">
        <v>3141</v>
      </c>
      <c r="H293" s="40" t="s">
        <v>47</v>
      </c>
      <c r="I293" s="41">
        <v>87055</v>
      </c>
      <c r="J293" s="41">
        <v>340</v>
      </c>
      <c r="K293" s="42">
        <v>0.26330000000000009</v>
      </c>
    </row>
    <row r="294" spans="1:11" x14ac:dyDescent="0.2">
      <c r="A294" s="36">
        <v>12</v>
      </c>
      <c r="B294" s="36">
        <v>2</v>
      </c>
      <c r="C294" s="36" t="s">
        <v>771</v>
      </c>
      <c r="D294" s="36">
        <v>600079708</v>
      </c>
      <c r="E294" s="36">
        <v>2467</v>
      </c>
      <c r="F294" s="43" t="s">
        <v>881</v>
      </c>
      <c r="G294" s="36"/>
      <c r="H294" s="43"/>
      <c r="I294" s="44">
        <f t="shared" ref="I294:K294" si="101">SUM(I293:I293)</f>
        <v>87055</v>
      </c>
      <c r="J294" s="44">
        <f t="shared" si="101"/>
        <v>340</v>
      </c>
      <c r="K294" s="45">
        <f t="shared" si="101"/>
        <v>0.26330000000000009</v>
      </c>
    </row>
    <row r="295" spans="1:11" x14ac:dyDescent="0.2">
      <c r="A295" s="31">
        <v>13</v>
      </c>
      <c r="B295" s="31">
        <v>2</v>
      </c>
      <c r="C295" s="31" t="s">
        <v>771</v>
      </c>
      <c r="D295" s="31">
        <v>600079058</v>
      </c>
      <c r="E295" s="31">
        <v>2408</v>
      </c>
      <c r="F295" s="40" t="s">
        <v>48</v>
      </c>
      <c r="G295" s="31">
        <v>3141</v>
      </c>
      <c r="H295" s="40" t="s">
        <v>48</v>
      </c>
      <c r="I295" s="41">
        <v>125974</v>
      </c>
      <c r="J295" s="41">
        <v>561</v>
      </c>
      <c r="K295" s="42">
        <v>0.37669999999999992</v>
      </c>
    </row>
    <row r="296" spans="1:11" x14ac:dyDescent="0.2">
      <c r="A296" s="36">
        <v>13</v>
      </c>
      <c r="B296" s="36">
        <v>2</v>
      </c>
      <c r="C296" s="36" t="s">
        <v>771</v>
      </c>
      <c r="D296" s="36">
        <v>600079058</v>
      </c>
      <c r="E296" s="36">
        <v>2408</v>
      </c>
      <c r="F296" s="43" t="s">
        <v>882</v>
      </c>
      <c r="G296" s="36"/>
      <c r="H296" s="43"/>
      <c r="I296" s="44">
        <f t="shared" ref="I296:K296" si="102">SUM(I295:I295)</f>
        <v>125974</v>
      </c>
      <c r="J296" s="44">
        <f t="shared" si="102"/>
        <v>561</v>
      </c>
      <c r="K296" s="45">
        <f t="shared" si="102"/>
        <v>0.37669999999999992</v>
      </c>
    </row>
    <row r="297" spans="1:11" x14ac:dyDescent="0.2">
      <c r="A297" s="46">
        <v>14</v>
      </c>
      <c r="B297" s="46">
        <v>2</v>
      </c>
      <c r="C297" s="31" t="s">
        <v>771</v>
      </c>
      <c r="D297" s="47">
        <v>600080382</v>
      </c>
      <c r="E297" s="31">
        <v>2304</v>
      </c>
      <c r="F297" s="24" t="s">
        <v>590</v>
      </c>
      <c r="G297" s="31">
        <v>3143</v>
      </c>
      <c r="H297" s="24" t="s">
        <v>590</v>
      </c>
      <c r="I297" s="41">
        <v>1830</v>
      </c>
      <c r="J297" s="33">
        <v>90</v>
      </c>
      <c r="K297" s="42">
        <v>6.933333333333333E-3</v>
      </c>
    </row>
    <row r="298" spans="1:11" x14ac:dyDescent="0.2">
      <c r="A298" s="36">
        <v>14</v>
      </c>
      <c r="B298" s="36">
        <v>2</v>
      </c>
      <c r="C298" s="36" t="s">
        <v>771</v>
      </c>
      <c r="D298" s="36">
        <v>600080382</v>
      </c>
      <c r="E298" s="36">
        <v>2304</v>
      </c>
      <c r="F298" s="48" t="s">
        <v>883</v>
      </c>
      <c r="G298" s="36"/>
      <c r="H298" s="48"/>
      <c r="I298" s="44">
        <f t="shared" ref="I298:K298" si="103">SUM(I297:I297)</f>
        <v>1830</v>
      </c>
      <c r="J298" s="44">
        <f t="shared" si="103"/>
        <v>90</v>
      </c>
      <c r="K298" s="45">
        <f t="shared" si="103"/>
        <v>6.933333333333333E-3</v>
      </c>
    </row>
    <row r="299" spans="1:11" x14ac:dyDescent="0.2">
      <c r="A299" s="31">
        <v>15</v>
      </c>
      <c r="B299" s="31">
        <v>2</v>
      </c>
      <c r="C299" s="31" t="s">
        <v>771</v>
      </c>
      <c r="D299" s="31">
        <v>600079384</v>
      </c>
      <c r="E299" s="31">
        <v>2438</v>
      </c>
      <c r="F299" s="40" t="s">
        <v>44</v>
      </c>
      <c r="G299" s="31">
        <v>3141</v>
      </c>
      <c r="H299" s="40" t="s">
        <v>44</v>
      </c>
      <c r="I299" s="41">
        <v>592220</v>
      </c>
      <c r="J299" s="41">
        <v>4403</v>
      </c>
      <c r="K299" s="42">
        <v>1.7799999999999998</v>
      </c>
    </row>
    <row r="300" spans="1:11" x14ac:dyDescent="0.2">
      <c r="A300" s="36">
        <v>15</v>
      </c>
      <c r="B300" s="36">
        <v>2</v>
      </c>
      <c r="C300" s="36" t="s">
        <v>771</v>
      </c>
      <c r="D300" s="36">
        <v>600079384</v>
      </c>
      <c r="E300" s="36">
        <v>2438</v>
      </c>
      <c r="F300" s="43" t="s">
        <v>884</v>
      </c>
      <c r="G300" s="36"/>
      <c r="H300" s="43"/>
      <c r="I300" s="44">
        <f t="shared" ref="I300:K300" si="104">SUM(I299:I299)</f>
        <v>592220</v>
      </c>
      <c r="J300" s="44">
        <f t="shared" si="104"/>
        <v>4403</v>
      </c>
      <c r="K300" s="45">
        <f t="shared" si="104"/>
        <v>1.7799999999999998</v>
      </c>
    </row>
    <row r="301" spans="1:11" x14ac:dyDescent="0.2">
      <c r="A301" s="31">
        <v>16</v>
      </c>
      <c r="B301" s="31">
        <v>2</v>
      </c>
      <c r="C301" s="31" t="s">
        <v>771</v>
      </c>
      <c r="D301" s="31">
        <v>600080447</v>
      </c>
      <c r="E301" s="31">
        <v>2315</v>
      </c>
      <c r="F301" s="24" t="s">
        <v>502</v>
      </c>
      <c r="G301" s="31">
        <v>3233</v>
      </c>
      <c r="H301" s="24" t="s">
        <v>502</v>
      </c>
      <c r="I301" s="33">
        <v>91834</v>
      </c>
      <c r="J301" s="34">
        <v>486</v>
      </c>
      <c r="K301" s="35">
        <v>0.29559999999999997</v>
      </c>
    </row>
    <row r="302" spans="1:11" x14ac:dyDescent="0.2">
      <c r="A302" s="36">
        <v>16</v>
      </c>
      <c r="B302" s="36">
        <v>2</v>
      </c>
      <c r="C302" s="36" t="s">
        <v>771</v>
      </c>
      <c r="D302" s="36">
        <v>600080447</v>
      </c>
      <c r="E302" s="36">
        <v>2315</v>
      </c>
      <c r="F302" s="48" t="s">
        <v>885</v>
      </c>
      <c r="G302" s="36"/>
      <c r="H302" s="48"/>
      <c r="I302" s="38">
        <f t="shared" ref="I302:K302" si="105">SUM(I301:I301)</f>
        <v>91834</v>
      </c>
      <c r="J302" s="38">
        <f t="shared" si="105"/>
        <v>486</v>
      </c>
      <c r="K302" s="39">
        <f t="shared" si="105"/>
        <v>0.29559999999999997</v>
      </c>
    </row>
    <row r="303" spans="1:11" x14ac:dyDescent="0.2">
      <c r="A303" s="46">
        <v>17</v>
      </c>
      <c r="B303" s="46">
        <v>2</v>
      </c>
      <c r="C303" s="31" t="s">
        <v>771</v>
      </c>
      <c r="D303" s="47">
        <v>600080315</v>
      </c>
      <c r="E303" s="31">
        <v>2494</v>
      </c>
      <c r="F303" s="24" t="s">
        <v>591</v>
      </c>
      <c r="G303" s="31">
        <v>3143</v>
      </c>
      <c r="H303" s="51" t="s">
        <v>592</v>
      </c>
      <c r="I303" s="41">
        <v>13020</v>
      </c>
      <c r="J303" s="33">
        <v>639</v>
      </c>
      <c r="K303" s="42">
        <v>4.9316666666666675E-2</v>
      </c>
    </row>
    <row r="304" spans="1:11" x14ac:dyDescent="0.2">
      <c r="A304" s="36">
        <v>17</v>
      </c>
      <c r="B304" s="36">
        <v>2</v>
      </c>
      <c r="C304" s="36" t="s">
        <v>771</v>
      </c>
      <c r="D304" s="36">
        <v>600080315</v>
      </c>
      <c r="E304" s="36">
        <v>2494</v>
      </c>
      <c r="F304" s="48" t="s">
        <v>886</v>
      </c>
      <c r="G304" s="36"/>
      <c r="H304" s="52"/>
      <c r="I304" s="44">
        <f t="shared" ref="I304:K304" si="106">SUM(I303:I303)</f>
        <v>13020</v>
      </c>
      <c r="J304" s="44">
        <f t="shared" si="106"/>
        <v>639</v>
      </c>
      <c r="K304" s="45">
        <f t="shared" si="106"/>
        <v>4.9316666666666675E-2</v>
      </c>
    </row>
    <row r="305" spans="1:11" x14ac:dyDescent="0.2">
      <c r="A305" s="31">
        <v>19</v>
      </c>
      <c r="B305" s="31">
        <v>2</v>
      </c>
      <c r="C305" s="31" t="s">
        <v>771</v>
      </c>
      <c r="D305" s="31">
        <v>600080064</v>
      </c>
      <c r="E305" s="31">
        <v>2497</v>
      </c>
      <c r="F305" s="40" t="s">
        <v>246</v>
      </c>
      <c r="G305" s="31">
        <v>3141</v>
      </c>
      <c r="H305" s="40" t="s">
        <v>379</v>
      </c>
      <c r="I305" s="41">
        <v>140853</v>
      </c>
      <c r="J305" s="41">
        <v>2013</v>
      </c>
      <c r="K305" s="42">
        <v>0.42000000000000004</v>
      </c>
    </row>
    <row r="306" spans="1:11" x14ac:dyDescent="0.2">
      <c r="A306" s="31">
        <v>19</v>
      </c>
      <c r="B306" s="31">
        <v>2</v>
      </c>
      <c r="C306" s="31" t="s">
        <v>771</v>
      </c>
      <c r="D306" s="31">
        <v>600080064</v>
      </c>
      <c r="E306" s="31">
        <v>2497</v>
      </c>
      <c r="F306" s="40" t="s">
        <v>246</v>
      </c>
      <c r="G306" s="31">
        <v>3141</v>
      </c>
      <c r="H306" s="40" t="s">
        <v>380</v>
      </c>
      <c r="I306" s="41">
        <v>466317</v>
      </c>
      <c r="J306" s="41">
        <v>3543</v>
      </c>
      <c r="K306" s="42">
        <v>1.3967000000000005</v>
      </c>
    </row>
    <row r="307" spans="1:11" x14ac:dyDescent="0.2">
      <c r="A307" s="46">
        <v>19</v>
      </c>
      <c r="B307" s="46">
        <v>2</v>
      </c>
      <c r="C307" s="31" t="s">
        <v>771</v>
      </c>
      <c r="D307" s="47">
        <v>600080064</v>
      </c>
      <c r="E307" s="31">
        <v>2497</v>
      </c>
      <c r="F307" s="24" t="s">
        <v>246</v>
      </c>
      <c r="G307" s="31">
        <v>3143</v>
      </c>
      <c r="H307" s="24" t="s">
        <v>593</v>
      </c>
      <c r="I307" s="41">
        <v>10622</v>
      </c>
      <c r="J307" s="33">
        <v>522</v>
      </c>
      <c r="K307" s="42">
        <v>4.0233333333333329E-2</v>
      </c>
    </row>
    <row r="308" spans="1:11" x14ac:dyDescent="0.2">
      <c r="A308" s="46">
        <v>19</v>
      </c>
      <c r="B308" s="46">
        <v>2</v>
      </c>
      <c r="C308" s="31" t="s">
        <v>771</v>
      </c>
      <c r="D308" s="47">
        <v>600080064</v>
      </c>
      <c r="E308" s="31">
        <v>2497</v>
      </c>
      <c r="F308" s="24" t="s">
        <v>246</v>
      </c>
      <c r="G308" s="31">
        <v>3143</v>
      </c>
      <c r="H308" s="24" t="s">
        <v>594</v>
      </c>
      <c r="I308" s="41">
        <v>6059</v>
      </c>
      <c r="J308" s="33">
        <v>198</v>
      </c>
      <c r="K308" s="42">
        <v>2.2950000000000005E-2</v>
      </c>
    </row>
    <row r="309" spans="1:11" x14ac:dyDescent="0.2">
      <c r="A309" s="36">
        <v>19</v>
      </c>
      <c r="B309" s="36">
        <v>2</v>
      </c>
      <c r="C309" s="36" t="s">
        <v>771</v>
      </c>
      <c r="D309" s="36">
        <v>600080064</v>
      </c>
      <c r="E309" s="36">
        <v>2497</v>
      </c>
      <c r="F309" s="48" t="s">
        <v>887</v>
      </c>
      <c r="G309" s="36"/>
      <c r="H309" s="48"/>
      <c r="I309" s="44">
        <f t="shared" ref="I309:K309" si="107">SUM(I305:I308)</f>
        <v>623851</v>
      </c>
      <c r="J309" s="44">
        <f t="shared" si="107"/>
        <v>6276</v>
      </c>
      <c r="K309" s="45">
        <f t="shared" si="107"/>
        <v>1.8798833333333338</v>
      </c>
    </row>
    <row r="310" spans="1:11" x14ac:dyDescent="0.2">
      <c r="A310" s="31">
        <v>20</v>
      </c>
      <c r="B310" s="31">
        <v>2</v>
      </c>
      <c r="C310" s="31" t="s">
        <v>771</v>
      </c>
      <c r="D310" s="31">
        <v>600080129</v>
      </c>
      <c r="E310" s="31">
        <v>2446</v>
      </c>
      <c r="F310" s="40" t="s">
        <v>494</v>
      </c>
      <c r="G310" s="31">
        <v>3141</v>
      </c>
      <c r="H310" s="40" t="s">
        <v>494</v>
      </c>
      <c r="I310" s="41">
        <v>503382</v>
      </c>
      <c r="J310" s="41">
        <v>3072</v>
      </c>
      <c r="K310" s="42">
        <v>1.5133000000000001</v>
      </c>
    </row>
    <row r="311" spans="1:11" x14ac:dyDescent="0.2">
      <c r="A311" s="36">
        <v>20</v>
      </c>
      <c r="B311" s="36">
        <v>2</v>
      </c>
      <c r="C311" s="36" t="s">
        <v>771</v>
      </c>
      <c r="D311" s="36">
        <v>600080129</v>
      </c>
      <c r="E311" s="36">
        <v>2446</v>
      </c>
      <c r="F311" s="43" t="s">
        <v>888</v>
      </c>
      <c r="G311" s="36"/>
      <c r="H311" s="43"/>
      <c r="I311" s="44">
        <f t="shared" ref="I311:K311" si="108">SUM(I310:I310)</f>
        <v>503382</v>
      </c>
      <c r="J311" s="44">
        <f t="shared" si="108"/>
        <v>3072</v>
      </c>
      <c r="K311" s="45">
        <f t="shared" si="108"/>
        <v>1.5133000000000001</v>
      </c>
    </row>
    <row r="312" spans="1:11" x14ac:dyDescent="0.2">
      <c r="A312" s="46">
        <v>20</v>
      </c>
      <c r="B312" s="46">
        <v>2</v>
      </c>
      <c r="C312" s="31" t="s">
        <v>771</v>
      </c>
      <c r="D312" s="47">
        <v>600080129</v>
      </c>
      <c r="E312" s="31">
        <v>2446</v>
      </c>
      <c r="F312" s="24" t="s">
        <v>595</v>
      </c>
      <c r="G312" s="31">
        <v>3143</v>
      </c>
      <c r="H312" s="24" t="s">
        <v>596</v>
      </c>
      <c r="I312" s="41">
        <v>7141</v>
      </c>
      <c r="J312" s="33">
        <v>351</v>
      </c>
      <c r="K312" s="42">
        <v>2.7050000000000005E-2</v>
      </c>
    </row>
    <row r="313" spans="1:11" x14ac:dyDescent="0.2">
      <c r="A313" s="36">
        <v>20</v>
      </c>
      <c r="B313" s="36">
        <v>2</v>
      </c>
      <c r="C313" s="36" t="s">
        <v>771</v>
      </c>
      <c r="D313" s="36">
        <v>600080129</v>
      </c>
      <c r="E313" s="36">
        <v>2446</v>
      </c>
      <c r="F313" s="48" t="s">
        <v>889</v>
      </c>
      <c r="G313" s="36"/>
      <c r="H313" s="48"/>
      <c r="I313" s="44">
        <f t="shared" ref="I313:K313" si="109">SUM(I312:I312)</f>
        <v>7141</v>
      </c>
      <c r="J313" s="44">
        <f t="shared" si="109"/>
        <v>351</v>
      </c>
      <c r="K313" s="45">
        <f t="shared" si="109"/>
        <v>2.7050000000000005E-2</v>
      </c>
    </row>
    <row r="314" spans="1:11" x14ac:dyDescent="0.2">
      <c r="A314" s="59"/>
      <c r="B314" s="59"/>
      <c r="C314" s="59"/>
      <c r="D314" s="59"/>
      <c r="E314" s="60"/>
      <c r="F314" s="59"/>
      <c r="G314" s="60"/>
      <c r="H314" s="59"/>
      <c r="I314" s="57">
        <f>I313+I311+I309+I304+I302+I300+I298+I296+I294+I292+I289+I286+I281+I278+I274+I271+I268+I265+I255+I253</f>
        <v>6481318</v>
      </c>
      <c r="J314" s="57">
        <f t="shared" ref="J314:K314" si="110">J313+J311+J309+J304+J302+J300+J298+J296+J294+J292+J289+J286+J281+J278+J274+J271+J268+J265+J255+J253</f>
        <v>56161</v>
      </c>
      <c r="K314" s="58">
        <f t="shared" si="110"/>
        <v>19.569283333333331</v>
      </c>
    </row>
    <row r="315" spans="1:11" x14ac:dyDescent="0.2">
      <c r="A315" s="31">
        <v>1</v>
      </c>
      <c r="B315" s="31">
        <v>3</v>
      </c>
      <c r="C315" s="47" t="s">
        <v>772</v>
      </c>
      <c r="D315" s="31">
        <v>600029085</v>
      </c>
      <c r="E315" s="31">
        <v>3454</v>
      </c>
      <c r="F315" s="24" t="s">
        <v>503</v>
      </c>
      <c r="G315" s="31">
        <v>3233</v>
      </c>
      <c r="H315" s="24" t="s">
        <v>503</v>
      </c>
      <c r="I315" s="33">
        <v>441310</v>
      </c>
      <c r="J315" s="34">
        <v>3368</v>
      </c>
      <c r="K315" s="35">
        <v>1.4205000000000001</v>
      </c>
    </row>
    <row r="316" spans="1:11" x14ac:dyDescent="0.2">
      <c r="A316" s="36">
        <v>1</v>
      </c>
      <c r="B316" s="36">
        <v>3</v>
      </c>
      <c r="C316" s="36" t="s">
        <v>772</v>
      </c>
      <c r="D316" s="36">
        <v>600029085</v>
      </c>
      <c r="E316" s="36">
        <v>3454</v>
      </c>
      <c r="F316" s="48" t="s">
        <v>890</v>
      </c>
      <c r="G316" s="36"/>
      <c r="H316" s="48"/>
      <c r="I316" s="38">
        <f t="shared" ref="I316:K316" si="111">SUM(I315:I315)</f>
        <v>441310</v>
      </c>
      <c r="J316" s="38">
        <f t="shared" si="111"/>
        <v>3368</v>
      </c>
      <c r="K316" s="39">
        <f t="shared" si="111"/>
        <v>1.4205000000000001</v>
      </c>
    </row>
    <row r="317" spans="1:11" x14ac:dyDescent="0.2">
      <c r="A317" s="47">
        <v>2</v>
      </c>
      <c r="B317" s="47">
        <v>3</v>
      </c>
      <c r="C317" s="47" t="s">
        <v>772</v>
      </c>
      <c r="D317" s="47">
        <v>691003572</v>
      </c>
      <c r="E317" s="54">
        <v>3470</v>
      </c>
      <c r="F317" s="53" t="s">
        <v>49</v>
      </c>
      <c r="G317" s="54">
        <v>3141</v>
      </c>
      <c r="H317" s="24" t="s">
        <v>49</v>
      </c>
      <c r="I317" s="41">
        <v>198982</v>
      </c>
      <c r="J317" s="41">
        <v>1054</v>
      </c>
      <c r="K317" s="42">
        <v>0.59329999999999994</v>
      </c>
    </row>
    <row r="318" spans="1:11" x14ac:dyDescent="0.2">
      <c r="A318" s="36">
        <v>2</v>
      </c>
      <c r="B318" s="36">
        <v>3</v>
      </c>
      <c r="C318" s="36" t="s">
        <v>772</v>
      </c>
      <c r="D318" s="36">
        <v>691003572</v>
      </c>
      <c r="E318" s="36">
        <v>3470</v>
      </c>
      <c r="F318" s="48" t="s">
        <v>891</v>
      </c>
      <c r="G318" s="36"/>
      <c r="H318" s="48"/>
      <c r="I318" s="44">
        <f t="shared" ref="I318:K318" si="112">SUM(I317:I317)</f>
        <v>198982</v>
      </c>
      <c r="J318" s="44">
        <f t="shared" si="112"/>
        <v>1054</v>
      </c>
      <c r="K318" s="45">
        <f t="shared" si="112"/>
        <v>0.59329999999999994</v>
      </c>
    </row>
    <row r="319" spans="1:11" x14ac:dyDescent="0.2">
      <c r="A319" s="47">
        <v>3</v>
      </c>
      <c r="B319" s="47">
        <v>3</v>
      </c>
      <c r="C319" s="47" t="s">
        <v>772</v>
      </c>
      <c r="D319" s="47">
        <v>691003548</v>
      </c>
      <c r="E319" s="54">
        <v>3469</v>
      </c>
      <c r="F319" s="53" t="s">
        <v>57</v>
      </c>
      <c r="G319" s="54">
        <v>3141</v>
      </c>
      <c r="H319" s="24" t="s">
        <v>57</v>
      </c>
      <c r="I319" s="41">
        <v>242078</v>
      </c>
      <c r="J319" s="41">
        <v>1411</v>
      </c>
      <c r="K319" s="42">
        <v>0.72329999999999983</v>
      </c>
    </row>
    <row r="320" spans="1:11" x14ac:dyDescent="0.2">
      <c r="A320" s="36">
        <v>3</v>
      </c>
      <c r="B320" s="36">
        <v>3</v>
      </c>
      <c r="C320" s="36" t="s">
        <v>772</v>
      </c>
      <c r="D320" s="36">
        <v>691003548</v>
      </c>
      <c r="E320" s="36">
        <v>3469</v>
      </c>
      <c r="F320" s="48" t="s">
        <v>892</v>
      </c>
      <c r="G320" s="36"/>
      <c r="H320" s="48"/>
      <c r="I320" s="44">
        <f t="shared" ref="I320:K320" si="113">SUM(I319:I319)</f>
        <v>242078</v>
      </c>
      <c r="J320" s="44">
        <f t="shared" si="113"/>
        <v>1411</v>
      </c>
      <c r="K320" s="45">
        <f t="shared" si="113"/>
        <v>0.72329999999999983</v>
      </c>
    </row>
    <row r="321" spans="1:11" x14ac:dyDescent="0.2">
      <c r="A321" s="47">
        <v>4</v>
      </c>
      <c r="B321" s="47">
        <v>3</v>
      </c>
      <c r="C321" s="47" t="s">
        <v>772</v>
      </c>
      <c r="D321" s="47">
        <v>691001294</v>
      </c>
      <c r="E321" s="54">
        <v>3462</v>
      </c>
      <c r="F321" s="53" t="s">
        <v>52</v>
      </c>
      <c r="G321" s="54">
        <v>3141</v>
      </c>
      <c r="H321" s="24" t="s">
        <v>52</v>
      </c>
      <c r="I321" s="41">
        <v>206748</v>
      </c>
      <c r="J321" s="41">
        <v>1122</v>
      </c>
      <c r="K321" s="42">
        <v>0.62000000000000011</v>
      </c>
    </row>
    <row r="322" spans="1:11" x14ac:dyDescent="0.2">
      <c r="A322" s="36">
        <v>4</v>
      </c>
      <c r="B322" s="36">
        <v>3</v>
      </c>
      <c r="C322" s="36" t="s">
        <v>772</v>
      </c>
      <c r="D322" s="36">
        <v>691001294</v>
      </c>
      <c r="E322" s="36">
        <v>3462</v>
      </c>
      <c r="F322" s="48" t="s">
        <v>893</v>
      </c>
      <c r="G322" s="36"/>
      <c r="H322" s="48"/>
      <c r="I322" s="44">
        <f t="shared" ref="I322:K322" si="114">SUM(I321:I321)</f>
        <v>206748</v>
      </c>
      <c r="J322" s="44">
        <f t="shared" si="114"/>
        <v>1122</v>
      </c>
      <c r="K322" s="45">
        <f t="shared" si="114"/>
        <v>0.62000000000000011</v>
      </c>
    </row>
    <row r="323" spans="1:11" x14ac:dyDescent="0.2">
      <c r="A323" s="47">
        <v>5</v>
      </c>
      <c r="B323" s="47">
        <v>3</v>
      </c>
      <c r="C323" s="47" t="s">
        <v>772</v>
      </c>
      <c r="D323" s="47">
        <v>691001316</v>
      </c>
      <c r="E323" s="54">
        <v>3464</v>
      </c>
      <c r="F323" s="53" t="s">
        <v>340</v>
      </c>
      <c r="G323" s="54">
        <v>3141</v>
      </c>
      <c r="H323" s="24" t="s">
        <v>89</v>
      </c>
      <c r="I323" s="41">
        <v>243641</v>
      </c>
      <c r="J323" s="41">
        <v>1428</v>
      </c>
      <c r="K323" s="42">
        <v>0.73</v>
      </c>
    </row>
    <row r="324" spans="1:11" x14ac:dyDescent="0.2">
      <c r="A324" s="36">
        <v>5</v>
      </c>
      <c r="B324" s="36">
        <v>3</v>
      </c>
      <c r="C324" s="36" t="s">
        <v>772</v>
      </c>
      <c r="D324" s="36">
        <v>691001316</v>
      </c>
      <c r="E324" s="36">
        <v>3464</v>
      </c>
      <c r="F324" s="48" t="s">
        <v>894</v>
      </c>
      <c r="G324" s="36"/>
      <c r="H324" s="48"/>
      <c r="I324" s="44">
        <f t="shared" ref="I324:K324" si="115">SUM(I323:I323)</f>
        <v>243641</v>
      </c>
      <c r="J324" s="44">
        <f t="shared" si="115"/>
        <v>1428</v>
      </c>
      <c r="K324" s="45">
        <f t="shared" si="115"/>
        <v>0.73</v>
      </c>
    </row>
    <row r="325" spans="1:11" x14ac:dyDescent="0.2">
      <c r="A325" s="47">
        <v>6</v>
      </c>
      <c r="B325" s="47">
        <v>3</v>
      </c>
      <c r="C325" s="47" t="s">
        <v>772</v>
      </c>
      <c r="D325" s="47">
        <v>667101411</v>
      </c>
      <c r="E325" s="54">
        <v>3453</v>
      </c>
      <c r="F325" s="53" t="s">
        <v>338</v>
      </c>
      <c r="G325" s="54">
        <v>3141</v>
      </c>
      <c r="H325" s="24" t="s">
        <v>317</v>
      </c>
      <c r="I325" s="41">
        <v>200981</v>
      </c>
      <c r="J325" s="41">
        <v>1071</v>
      </c>
      <c r="K325" s="42">
        <v>0.60000000000000009</v>
      </c>
    </row>
    <row r="326" spans="1:11" x14ac:dyDescent="0.2">
      <c r="A326" s="36">
        <v>6</v>
      </c>
      <c r="B326" s="36">
        <v>3</v>
      </c>
      <c r="C326" s="36" t="s">
        <v>772</v>
      </c>
      <c r="D326" s="36">
        <v>667101411</v>
      </c>
      <c r="E326" s="36">
        <v>3453</v>
      </c>
      <c r="F326" s="48" t="s">
        <v>895</v>
      </c>
      <c r="G326" s="36"/>
      <c r="H326" s="48"/>
      <c r="I326" s="44">
        <f t="shared" ref="I326:K326" si="116">SUM(I325:I325)</f>
        <v>200981</v>
      </c>
      <c r="J326" s="44">
        <f t="shared" si="116"/>
        <v>1071</v>
      </c>
      <c r="K326" s="45">
        <f t="shared" si="116"/>
        <v>0.60000000000000009</v>
      </c>
    </row>
    <row r="327" spans="1:11" x14ac:dyDescent="0.2">
      <c r="A327" s="47">
        <v>7</v>
      </c>
      <c r="B327" s="47">
        <v>3</v>
      </c>
      <c r="C327" s="47" t="s">
        <v>772</v>
      </c>
      <c r="D327" s="47">
        <v>691003491</v>
      </c>
      <c r="E327" s="54">
        <v>3471</v>
      </c>
      <c r="F327" s="53" t="s">
        <v>344</v>
      </c>
      <c r="G327" s="54">
        <v>3141</v>
      </c>
      <c r="H327" s="24" t="s">
        <v>344</v>
      </c>
      <c r="I327" s="41">
        <v>256526</v>
      </c>
      <c r="J327" s="41">
        <v>1547</v>
      </c>
      <c r="K327" s="42">
        <v>0.77329999999999988</v>
      </c>
    </row>
    <row r="328" spans="1:11" x14ac:dyDescent="0.2">
      <c r="A328" s="36">
        <v>7</v>
      </c>
      <c r="B328" s="36">
        <v>3</v>
      </c>
      <c r="C328" s="36" t="s">
        <v>772</v>
      </c>
      <c r="D328" s="36">
        <v>691003491</v>
      </c>
      <c r="E328" s="36">
        <v>3471</v>
      </c>
      <c r="F328" s="48" t="s">
        <v>896</v>
      </c>
      <c r="G328" s="36"/>
      <c r="H328" s="48"/>
      <c r="I328" s="44">
        <f t="shared" ref="I328:K328" si="117">SUM(I327:I327)</f>
        <v>256526</v>
      </c>
      <c r="J328" s="44">
        <f t="shared" si="117"/>
        <v>1547</v>
      </c>
      <c r="K328" s="45">
        <f t="shared" si="117"/>
        <v>0.77329999999999988</v>
      </c>
    </row>
    <row r="329" spans="1:11" x14ac:dyDescent="0.2">
      <c r="A329" s="47">
        <v>8</v>
      </c>
      <c r="B329" s="47">
        <v>3</v>
      </c>
      <c r="C329" s="47" t="s">
        <v>772</v>
      </c>
      <c r="D329" s="47">
        <v>691003564</v>
      </c>
      <c r="E329" s="54">
        <v>3472</v>
      </c>
      <c r="F329" s="53" t="s">
        <v>50</v>
      </c>
      <c r="G329" s="54">
        <v>3141</v>
      </c>
      <c r="H329" s="24" t="s">
        <v>50</v>
      </c>
      <c r="I329" s="41">
        <v>179267</v>
      </c>
      <c r="J329" s="41">
        <v>901</v>
      </c>
      <c r="K329" s="42">
        <v>0.53330000000000011</v>
      </c>
    </row>
    <row r="330" spans="1:11" x14ac:dyDescent="0.2">
      <c r="A330" s="36">
        <v>8</v>
      </c>
      <c r="B330" s="36">
        <v>3</v>
      </c>
      <c r="C330" s="36" t="s">
        <v>772</v>
      </c>
      <c r="D330" s="36">
        <v>691003564</v>
      </c>
      <c r="E330" s="36">
        <v>3472</v>
      </c>
      <c r="F330" s="48" t="s">
        <v>897</v>
      </c>
      <c r="G330" s="36"/>
      <c r="H330" s="48"/>
      <c r="I330" s="44">
        <f t="shared" ref="I330:K330" si="118">SUM(I329:I329)</f>
        <v>179267</v>
      </c>
      <c r="J330" s="44">
        <f t="shared" si="118"/>
        <v>901</v>
      </c>
      <c r="K330" s="45">
        <f t="shared" si="118"/>
        <v>0.53330000000000011</v>
      </c>
    </row>
    <row r="331" spans="1:11" x14ac:dyDescent="0.2">
      <c r="A331" s="47">
        <v>9</v>
      </c>
      <c r="B331" s="47">
        <v>3</v>
      </c>
      <c r="C331" s="47" t="s">
        <v>772</v>
      </c>
      <c r="D331" s="47">
        <v>691001243</v>
      </c>
      <c r="E331" s="54">
        <v>3467</v>
      </c>
      <c r="F331" s="53" t="s">
        <v>342</v>
      </c>
      <c r="G331" s="54">
        <v>3141</v>
      </c>
      <c r="H331" s="24" t="s">
        <v>342</v>
      </c>
      <c r="I331" s="41">
        <v>293169</v>
      </c>
      <c r="J331" s="41">
        <v>1625</v>
      </c>
      <c r="K331" s="42">
        <v>0.88329999999999997</v>
      </c>
    </row>
    <row r="332" spans="1:11" x14ac:dyDescent="0.2">
      <c r="A332" s="47">
        <v>9</v>
      </c>
      <c r="B332" s="47">
        <v>3</v>
      </c>
      <c r="C332" s="47" t="s">
        <v>772</v>
      </c>
      <c r="D332" s="47">
        <v>691001243</v>
      </c>
      <c r="E332" s="54">
        <v>3467</v>
      </c>
      <c r="F332" s="53" t="s">
        <v>342</v>
      </c>
      <c r="G332" s="54">
        <v>3141</v>
      </c>
      <c r="H332" s="24" t="s">
        <v>460</v>
      </c>
      <c r="I332" s="41">
        <v>35840</v>
      </c>
      <c r="J332" s="41">
        <v>231</v>
      </c>
      <c r="K332" s="42">
        <v>0.11000000000000001</v>
      </c>
    </row>
    <row r="333" spans="1:11" x14ac:dyDescent="0.2">
      <c r="A333" s="36">
        <v>9</v>
      </c>
      <c r="B333" s="36">
        <v>3</v>
      </c>
      <c r="C333" s="36" t="s">
        <v>772</v>
      </c>
      <c r="D333" s="36">
        <v>691001243</v>
      </c>
      <c r="E333" s="36">
        <v>3467</v>
      </c>
      <c r="F333" s="48" t="s">
        <v>898</v>
      </c>
      <c r="G333" s="36"/>
      <c r="H333" s="48"/>
      <c r="I333" s="44">
        <f t="shared" ref="I333:K333" si="119">SUM(I331:I332)</f>
        <v>329009</v>
      </c>
      <c r="J333" s="44">
        <f t="shared" si="119"/>
        <v>1856</v>
      </c>
      <c r="K333" s="45">
        <f t="shared" si="119"/>
        <v>0.99329999999999996</v>
      </c>
    </row>
    <row r="334" spans="1:11" x14ac:dyDescent="0.2">
      <c r="A334" s="47">
        <v>10</v>
      </c>
      <c r="B334" s="47">
        <v>3</v>
      </c>
      <c r="C334" s="47" t="s">
        <v>772</v>
      </c>
      <c r="D334" s="47">
        <v>691001286</v>
      </c>
      <c r="E334" s="54">
        <v>3461</v>
      </c>
      <c r="F334" s="53" t="s">
        <v>54</v>
      </c>
      <c r="G334" s="54">
        <v>3141</v>
      </c>
      <c r="H334" s="24" t="s">
        <v>54</v>
      </c>
      <c r="I334" s="41">
        <v>206748</v>
      </c>
      <c r="J334" s="41">
        <v>1122</v>
      </c>
      <c r="K334" s="42">
        <v>0.62000000000000011</v>
      </c>
    </row>
    <row r="335" spans="1:11" x14ac:dyDescent="0.2">
      <c r="A335" s="47">
        <v>10</v>
      </c>
      <c r="B335" s="47">
        <v>3</v>
      </c>
      <c r="C335" s="47" t="s">
        <v>772</v>
      </c>
      <c r="D335" s="47">
        <v>691001286</v>
      </c>
      <c r="E335" s="54">
        <v>3461</v>
      </c>
      <c r="F335" s="53" t="s">
        <v>54</v>
      </c>
      <c r="G335" s="54">
        <v>3141</v>
      </c>
      <c r="H335" s="24" t="s">
        <v>475</v>
      </c>
      <c r="I335" s="41">
        <v>135526</v>
      </c>
      <c r="J335" s="41">
        <v>612</v>
      </c>
      <c r="K335" s="42">
        <v>0.41000000000000003</v>
      </c>
    </row>
    <row r="336" spans="1:11" x14ac:dyDescent="0.2">
      <c r="A336" s="36">
        <v>10</v>
      </c>
      <c r="B336" s="36">
        <v>3</v>
      </c>
      <c r="C336" s="36" t="s">
        <v>772</v>
      </c>
      <c r="D336" s="36">
        <v>691001286</v>
      </c>
      <c r="E336" s="36">
        <v>3461</v>
      </c>
      <c r="F336" s="48" t="s">
        <v>899</v>
      </c>
      <c r="G336" s="36"/>
      <c r="H336" s="48"/>
      <c r="I336" s="44">
        <f t="shared" ref="I336:K336" si="120">SUM(I334:I335)</f>
        <v>342274</v>
      </c>
      <c r="J336" s="44">
        <f t="shared" si="120"/>
        <v>1734</v>
      </c>
      <c r="K336" s="45">
        <f t="shared" si="120"/>
        <v>1.0300000000000002</v>
      </c>
    </row>
    <row r="337" spans="1:11" x14ac:dyDescent="0.2">
      <c r="A337" s="47">
        <v>11</v>
      </c>
      <c r="B337" s="47">
        <v>3</v>
      </c>
      <c r="C337" s="47" t="s">
        <v>772</v>
      </c>
      <c r="D337" s="47">
        <v>691000891</v>
      </c>
      <c r="E337" s="54">
        <v>3468</v>
      </c>
      <c r="F337" s="53" t="s">
        <v>341</v>
      </c>
      <c r="G337" s="54">
        <v>3141</v>
      </c>
      <c r="H337" s="24" t="s">
        <v>341</v>
      </c>
      <c r="I337" s="41">
        <v>226460</v>
      </c>
      <c r="J337" s="41">
        <v>1292</v>
      </c>
      <c r="K337" s="42">
        <v>0.6832999999999998</v>
      </c>
    </row>
    <row r="338" spans="1:11" x14ac:dyDescent="0.2">
      <c r="A338" s="36">
        <v>11</v>
      </c>
      <c r="B338" s="36">
        <v>3</v>
      </c>
      <c r="C338" s="36" t="s">
        <v>772</v>
      </c>
      <c r="D338" s="36">
        <v>691000891</v>
      </c>
      <c r="E338" s="36">
        <v>3468</v>
      </c>
      <c r="F338" s="48" t="s">
        <v>900</v>
      </c>
      <c r="G338" s="36"/>
      <c r="H338" s="48"/>
      <c r="I338" s="44">
        <f t="shared" ref="I338:K338" si="121">SUM(I337:I337)</f>
        <v>226460</v>
      </c>
      <c r="J338" s="44">
        <f t="shared" si="121"/>
        <v>1292</v>
      </c>
      <c r="K338" s="45">
        <f t="shared" si="121"/>
        <v>0.6832999999999998</v>
      </c>
    </row>
    <row r="339" spans="1:11" x14ac:dyDescent="0.2">
      <c r="A339" s="47">
        <v>12</v>
      </c>
      <c r="B339" s="47">
        <v>3</v>
      </c>
      <c r="C339" s="47" t="s">
        <v>772</v>
      </c>
      <c r="D339" s="47">
        <v>691001278</v>
      </c>
      <c r="E339" s="54">
        <v>3465</v>
      </c>
      <c r="F339" s="53" t="s">
        <v>56</v>
      </c>
      <c r="G339" s="54">
        <v>3141</v>
      </c>
      <c r="H339" s="24" t="s">
        <v>56</v>
      </c>
      <c r="I339" s="41">
        <v>260283</v>
      </c>
      <c r="J339" s="41">
        <v>1564</v>
      </c>
      <c r="K339" s="42">
        <v>0.77670000000000017</v>
      </c>
    </row>
    <row r="340" spans="1:11" x14ac:dyDescent="0.2">
      <c r="A340" s="36">
        <v>12</v>
      </c>
      <c r="B340" s="36">
        <v>3</v>
      </c>
      <c r="C340" s="36" t="s">
        <v>772</v>
      </c>
      <c r="D340" s="36">
        <v>691001278</v>
      </c>
      <c r="E340" s="36">
        <v>3465</v>
      </c>
      <c r="F340" s="48" t="s">
        <v>901</v>
      </c>
      <c r="G340" s="36"/>
      <c r="H340" s="48"/>
      <c r="I340" s="44">
        <f t="shared" ref="I340:K340" si="122">SUM(I339:I339)</f>
        <v>260283</v>
      </c>
      <c r="J340" s="44">
        <f t="shared" si="122"/>
        <v>1564</v>
      </c>
      <c r="K340" s="45">
        <f t="shared" si="122"/>
        <v>0.77670000000000017</v>
      </c>
    </row>
    <row r="341" spans="1:11" x14ac:dyDescent="0.2">
      <c r="A341" s="47">
        <v>13</v>
      </c>
      <c r="B341" s="47">
        <v>3</v>
      </c>
      <c r="C341" s="47" t="s">
        <v>772</v>
      </c>
      <c r="D341" s="47">
        <v>691003530</v>
      </c>
      <c r="E341" s="54">
        <v>3473</v>
      </c>
      <c r="F341" s="53" t="s">
        <v>347</v>
      </c>
      <c r="G341" s="54">
        <v>3141</v>
      </c>
      <c r="H341" s="24" t="s">
        <v>347</v>
      </c>
      <c r="I341" s="41">
        <v>279916</v>
      </c>
      <c r="J341" s="41">
        <v>1734</v>
      </c>
      <c r="K341" s="42">
        <v>0.83669999999999978</v>
      </c>
    </row>
    <row r="342" spans="1:11" x14ac:dyDescent="0.2">
      <c r="A342" s="36">
        <v>13</v>
      </c>
      <c r="B342" s="36">
        <v>3</v>
      </c>
      <c r="C342" s="36" t="s">
        <v>772</v>
      </c>
      <c r="D342" s="36">
        <v>691003530</v>
      </c>
      <c r="E342" s="36">
        <v>3473</v>
      </c>
      <c r="F342" s="48" t="s">
        <v>902</v>
      </c>
      <c r="G342" s="36"/>
      <c r="H342" s="48"/>
      <c r="I342" s="44">
        <f t="shared" ref="I342:K342" si="123">SUM(I341:I341)</f>
        <v>279916</v>
      </c>
      <c r="J342" s="44">
        <f t="shared" si="123"/>
        <v>1734</v>
      </c>
      <c r="K342" s="45">
        <f t="shared" si="123"/>
        <v>0.83669999999999978</v>
      </c>
    </row>
    <row r="343" spans="1:11" x14ac:dyDescent="0.2">
      <c r="A343" s="47">
        <v>14</v>
      </c>
      <c r="B343" s="47">
        <v>3</v>
      </c>
      <c r="C343" s="47" t="s">
        <v>772</v>
      </c>
      <c r="D343" s="47">
        <v>691003505</v>
      </c>
      <c r="E343" s="54">
        <v>3474</v>
      </c>
      <c r="F343" s="53" t="s">
        <v>90</v>
      </c>
      <c r="G343" s="54">
        <v>3141</v>
      </c>
      <c r="H343" s="24" t="s">
        <v>90</v>
      </c>
      <c r="I343" s="41">
        <v>208620</v>
      </c>
      <c r="J343" s="41">
        <v>1139</v>
      </c>
      <c r="K343" s="42">
        <v>0.62669999999999981</v>
      </c>
    </row>
    <row r="344" spans="1:11" x14ac:dyDescent="0.2">
      <c r="A344" s="36">
        <v>14</v>
      </c>
      <c r="B344" s="36">
        <v>3</v>
      </c>
      <c r="C344" s="36" t="s">
        <v>772</v>
      </c>
      <c r="D344" s="36">
        <v>691003505</v>
      </c>
      <c r="E344" s="36">
        <v>3474</v>
      </c>
      <c r="F344" s="48" t="s">
        <v>903</v>
      </c>
      <c r="G344" s="36"/>
      <c r="H344" s="48"/>
      <c r="I344" s="44">
        <f t="shared" ref="I344:K344" si="124">SUM(I343:I343)</f>
        <v>208620</v>
      </c>
      <c r="J344" s="44">
        <f t="shared" si="124"/>
        <v>1139</v>
      </c>
      <c r="K344" s="45">
        <f t="shared" si="124"/>
        <v>0.62669999999999981</v>
      </c>
    </row>
    <row r="345" spans="1:11" x14ac:dyDescent="0.2">
      <c r="A345" s="47">
        <v>15</v>
      </c>
      <c r="B345" s="47">
        <v>3</v>
      </c>
      <c r="C345" s="47" t="s">
        <v>772</v>
      </c>
      <c r="D345" s="47">
        <v>691001260</v>
      </c>
      <c r="E345" s="54">
        <v>3466</v>
      </c>
      <c r="F345" s="53" t="s">
        <v>51</v>
      </c>
      <c r="G345" s="54">
        <v>3141</v>
      </c>
      <c r="H345" s="24" t="s">
        <v>51</v>
      </c>
      <c r="I345" s="41">
        <v>208620</v>
      </c>
      <c r="J345" s="41">
        <v>1139</v>
      </c>
      <c r="K345" s="42">
        <v>0.62669999999999981</v>
      </c>
    </row>
    <row r="346" spans="1:11" x14ac:dyDescent="0.2">
      <c r="A346" s="36">
        <v>15</v>
      </c>
      <c r="B346" s="36">
        <v>3</v>
      </c>
      <c r="C346" s="36" t="s">
        <v>772</v>
      </c>
      <c r="D346" s="36">
        <v>691001260</v>
      </c>
      <c r="E346" s="36">
        <v>3466</v>
      </c>
      <c r="F346" s="48" t="s">
        <v>904</v>
      </c>
      <c r="G346" s="36"/>
      <c r="H346" s="48"/>
      <c r="I346" s="44">
        <f t="shared" ref="I346:K346" si="125">SUM(I345:I345)</f>
        <v>208620</v>
      </c>
      <c r="J346" s="44">
        <f t="shared" si="125"/>
        <v>1139</v>
      </c>
      <c r="K346" s="45">
        <f t="shared" si="125"/>
        <v>0.62669999999999981</v>
      </c>
    </row>
    <row r="347" spans="1:11" x14ac:dyDescent="0.2">
      <c r="A347" s="49">
        <v>16</v>
      </c>
      <c r="B347" s="49">
        <v>3</v>
      </c>
      <c r="C347" s="49" t="s">
        <v>772</v>
      </c>
      <c r="D347" s="49">
        <v>667000089</v>
      </c>
      <c r="E347" s="54">
        <v>3407</v>
      </c>
      <c r="F347" s="53" t="s">
        <v>55</v>
      </c>
      <c r="G347" s="54">
        <v>3141</v>
      </c>
      <c r="H347" s="24" t="s">
        <v>55</v>
      </c>
      <c r="I347" s="41">
        <v>251982</v>
      </c>
      <c r="J347" s="41">
        <v>1496</v>
      </c>
      <c r="K347" s="42">
        <v>0.75329999999999986</v>
      </c>
    </row>
    <row r="348" spans="1:11" x14ac:dyDescent="0.2">
      <c r="A348" s="49">
        <v>16</v>
      </c>
      <c r="B348" s="49">
        <v>3</v>
      </c>
      <c r="C348" s="49" t="s">
        <v>772</v>
      </c>
      <c r="D348" s="49">
        <v>667000089</v>
      </c>
      <c r="E348" s="54">
        <v>3407</v>
      </c>
      <c r="F348" s="53" t="s">
        <v>55</v>
      </c>
      <c r="G348" s="54">
        <v>3141</v>
      </c>
      <c r="H348" s="24" t="s">
        <v>331</v>
      </c>
      <c r="I348" s="41">
        <v>194906</v>
      </c>
      <c r="J348" s="41">
        <v>1020</v>
      </c>
      <c r="K348" s="42">
        <v>0.58000000000000007</v>
      </c>
    </row>
    <row r="349" spans="1:11" x14ac:dyDescent="0.2">
      <c r="A349" s="36">
        <v>16</v>
      </c>
      <c r="B349" s="36">
        <v>3</v>
      </c>
      <c r="C349" s="36" t="s">
        <v>772</v>
      </c>
      <c r="D349" s="36">
        <v>667000089</v>
      </c>
      <c r="E349" s="36">
        <v>3407</v>
      </c>
      <c r="F349" s="48" t="s">
        <v>905</v>
      </c>
      <c r="G349" s="36"/>
      <c r="H349" s="48"/>
      <c r="I349" s="44">
        <f t="shared" ref="I349:K349" si="126">SUM(I347:I348)</f>
        <v>446888</v>
      </c>
      <c r="J349" s="44">
        <f t="shared" si="126"/>
        <v>2516</v>
      </c>
      <c r="K349" s="45">
        <f t="shared" si="126"/>
        <v>1.3332999999999999</v>
      </c>
    </row>
    <row r="350" spans="1:11" x14ac:dyDescent="0.2">
      <c r="A350" s="47">
        <v>17</v>
      </c>
      <c r="B350" s="47">
        <v>3</v>
      </c>
      <c r="C350" s="47" t="s">
        <v>772</v>
      </c>
      <c r="D350" s="47">
        <v>691001308</v>
      </c>
      <c r="E350" s="54">
        <v>3463</v>
      </c>
      <c r="F350" s="53" t="s">
        <v>58</v>
      </c>
      <c r="G350" s="54">
        <v>3141</v>
      </c>
      <c r="H350" s="24" t="s">
        <v>58</v>
      </c>
      <c r="I350" s="41">
        <v>255037</v>
      </c>
      <c r="J350" s="41">
        <v>1530</v>
      </c>
      <c r="K350" s="42">
        <v>0.76669999999999972</v>
      </c>
    </row>
    <row r="351" spans="1:11" x14ac:dyDescent="0.2">
      <c r="A351" s="36">
        <v>17</v>
      </c>
      <c r="B351" s="36">
        <v>3</v>
      </c>
      <c r="C351" s="36" t="s">
        <v>772</v>
      </c>
      <c r="D351" s="36">
        <v>691001308</v>
      </c>
      <c r="E351" s="36">
        <v>3463</v>
      </c>
      <c r="F351" s="48" t="s">
        <v>906</v>
      </c>
      <c r="G351" s="36"/>
      <c r="H351" s="48"/>
      <c r="I351" s="44">
        <f t="shared" ref="I351:K351" si="127">SUM(I350:I350)</f>
        <v>255037</v>
      </c>
      <c r="J351" s="44">
        <f t="shared" si="127"/>
        <v>1530</v>
      </c>
      <c r="K351" s="45">
        <f t="shared" si="127"/>
        <v>0.76669999999999972</v>
      </c>
    </row>
    <row r="352" spans="1:11" x14ac:dyDescent="0.2">
      <c r="A352" s="47">
        <v>18</v>
      </c>
      <c r="B352" s="47">
        <v>3</v>
      </c>
      <c r="C352" s="47" t="s">
        <v>772</v>
      </c>
      <c r="D352" s="47">
        <v>691000387</v>
      </c>
      <c r="E352" s="54">
        <v>3460</v>
      </c>
      <c r="F352" s="53" t="s">
        <v>53</v>
      </c>
      <c r="G352" s="54">
        <v>3141</v>
      </c>
      <c r="H352" s="24" t="s">
        <v>53</v>
      </c>
      <c r="I352" s="41">
        <v>226460</v>
      </c>
      <c r="J352" s="41">
        <v>1292</v>
      </c>
      <c r="K352" s="42">
        <v>0.6832999999999998</v>
      </c>
    </row>
    <row r="353" spans="1:11" x14ac:dyDescent="0.2">
      <c r="A353" s="36">
        <v>18</v>
      </c>
      <c r="B353" s="36">
        <v>3</v>
      </c>
      <c r="C353" s="36" t="s">
        <v>772</v>
      </c>
      <c r="D353" s="36">
        <v>691000387</v>
      </c>
      <c r="E353" s="36">
        <v>3460</v>
      </c>
      <c r="F353" s="48" t="s">
        <v>907</v>
      </c>
      <c r="G353" s="36"/>
      <c r="H353" s="48"/>
      <c r="I353" s="44">
        <f t="shared" ref="I353:K353" si="128">SUM(I352:I352)</f>
        <v>226460</v>
      </c>
      <c r="J353" s="44">
        <f t="shared" si="128"/>
        <v>1292</v>
      </c>
      <c r="K353" s="45">
        <f t="shared" si="128"/>
        <v>0.6832999999999998</v>
      </c>
    </row>
    <row r="354" spans="1:11" x14ac:dyDescent="0.2">
      <c r="A354" s="47">
        <v>19</v>
      </c>
      <c r="B354" s="47">
        <v>3</v>
      </c>
      <c r="C354" s="47" t="s">
        <v>772</v>
      </c>
      <c r="D354" s="47">
        <v>600077918</v>
      </c>
      <c r="E354" s="54">
        <v>3413</v>
      </c>
      <c r="F354" s="53" t="s">
        <v>465</v>
      </c>
      <c r="G354" s="54">
        <v>3141</v>
      </c>
      <c r="H354" s="24" t="s">
        <v>465</v>
      </c>
      <c r="I354" s="41">
        <v>262398</v>
      </c>
      <c r="J354" s="41">
        <v>1311</v>
      </c>
      <c r="K354" s="42">
        <v>0.78669999999999995</v>
      </c>
    </row>
    <row r="355" spans="1:11" x14ac:dyDescent="0.2">
      <c r="A355" s="47">
        <v>19</v>
      </c>
      <c r="B355" s="47">
        <v>3</v>
      </c>
      <c r="C355" s="47" t="s">
        <v>772</v>
      </c>
      <c r="D355" s="47">
        <v>600077918</v>
      </c>
      <c r="E355" s="54">
        <v>3413</v>
      </c>
      <c r="F355" s="53" t="s">
        <v>465</v>
      </c>
      <c r="G355" s="54">
        <v>3141</v>
      </c>
      <c r="H355" s="24" t="s">
        <v>466</v>
      </c>
      <c r="I355" s="41">
        <v>64616</v>
      </c>
      <c r="J355" s="41">
        <v>495</v>
      </c>
      <c r="K355" s="42">
        <v>0.18999999999999995</v>
      </c>
    </row>
    <row r="356" spans="1:11" x14ac:dyDescent="0.2">
      <c r="A356" s="36">
        <v>19</v>
      </c>
      <c r="B356" s="36">
        <v>3</v>
      </c>
      <c r="C356" s="36" t="s">
        <v>772</v>
      </c>
      <c r="D356" s="36">
        <v>600077918</v>
      </c>
      <c r="E356" s="36">
        <v>3413</v>
      </c>
      <c r="F356" s="48" t="s">
        <v>908</v>
      </c>
      <c r="G356" s="36"/>
      <c r="H356" s="48"/>
      <c r="I356" s="44">
        <f t="shared" ref="I356:K356" si="129">SUM(I354:I355)</f>
        <v>327014</v>
      </c>
      <c r="J356" s="44">
        <f t="shared" si="129"/>
        <v>1806</v>
      </c>
      <c r="K356" s="45">
        <f t="shared" si="129"/>
        <v>0.9766999999999999</v>
      </c>
    </row>
    <row r="357" spans="1:11" x14ac:dyDescent="0.2">
      <c r="A357" s="47">
        <v>20</v>
      </c>
      <c r="B357" s="47">
        <v>3</v>
      </c>
      <c r="C357" s="47" t="s">
        <v>772</v>
      </c>
      <c r="D357" s="47">
        <v>600078396</v>
      </c>
      <c r="E357" s="54">
        <v>3409</v>
      </c>
      <c r="F357" s="53" t="s">
        <v>250</v>
      </c>
      <c r="G357" s="54">
        <v>3141</v>
      </c>
      <c r="H357" s="24" t="s">
        <v>295</v>
      </c>
      <c r="I357" s="41">
        <v>310850</v>
      </c>
      <c r="J357" s="41">
        <v>2669</v>
      </c>
      <c r="K357" s="42">
        <v>0.9332999999999998</v>
      </c>
    </row>
    <row r="358" spans="1:11" x14ac:dyDescent="0.2">
      <c r="A358" s="31">
        <v>20</v>
      </c>
      <c r="B358" s="31">
        <v>3</v>
      </c>
      <c r="C358" s="47" t="s">
        <v>772</v>
      </c>
      <c r="D358" s="31">
        <v>600078396</v>
      </c>
      <c r="E358" s="31">
        <v>3409</v>
      </c>
      <c r="F358" s="24" t="s">
        <v>250</v>
      </c>
      <c r="G358" s="31">
        <v>3143</v>
      </c>
      <c r="H358" s="24" t="s">
        <v>597</v>
      </c>
      <c r="I358" s="41">
        <v>24930</v>
      </c>
      <c r="J358" s="33">
        <v>1224</v>
      </c>
      <c r="K358" s="42">
        <v>9.4433333333333314E-2</v>
      </c>
    </row>
    <row r="359" spans="1:11" x14ac:dyDescent="0.2">
      <c r="A359" s="36">
        <v>20</v>
      </c>
      <c r="B359" s="36">
        <v>3</v>
      </c>
      <c r="C359" s="36" t="s">
        <v>772</v>
      </c>
      <c r="D359" s="36">
        <v>600078396</v>
      </c>
      <c r="E359" s="36">
        <v>3409</v>
      </c>
      <c r="F359" s="48" t="s">
        <v>909</v>
      </c>
      <c r="G359" s="36"/>
      <c r="H359" s="48"/>
      <c r="I359" s="44">
        <f t="shared" ref="I359:K359" si="130">SUM(I357:I358)</f>
        <v>335780</v>
      </c>
      <c r="J359" s="44">
        <f t="shared" si="130"/>
        <v>3893</v>
      </c>
      <c r="K359" s="45">
        <f t="shared" si="130"/>
        <v>1.0277333333333332</v>
      </c>
    </row>
    <row r="360" spans="1:11" x14ac:dyDescent="0.2">
      <c r="A360" s="47">
        <v>21</v>
      </c>
      <c r="B360" s="47">
        <v>3</v>
      </c>
      <c r="C360" s="47" t="s">
        <v>772</v>
      </c>
      <c r="D360" s="47">
        <v>600078523</v>
      </c>
      <c r="E360" s="54">
        <v>3415</v>
      </c>
      <c r="F360" s="53" t="s">
        <v>91</v>
      </c>
      <c r="G360" s="54">
        <v>3141</v>
      </c>
      <c r="H360" s="24" t="s">
        <v>91</v>
      </c>
      <c r="I360" s="41">
        <v>680737</v>
      </c>
      <c r="J360" s="41">
        <v>7157</v>
      </c>
      <c r="K360" s="42">
        <v>2.04</v>
      </c>
    </row>
    <row r="361" spans="1:11" x14ac:dyDescent="0.2">
      <c r="A361" s="31">
        <v>21</v>
      </c>
      <c r="B361" s="31">
        <v>3</v>
      </c>
      <c r="C361" s="47" t="s">
        <v>772</v>
      </c>
      <c r="D361" s="31">
        <v>600078523</v>
      </c>
      <c r="E361" s="31">
        <v>3415</v>
      </c>
      <c r="F361" s="24" t="s">
        <v>91</v>
      </c>
      <c r="G361" s="31">
        <v>3143</v>
      </c>
      <c r="H361" s="24" t="s">
        <v>598</v>
      </c>
      <c r="I361" s="41">
        <v>24389</v>
      </c>
      <c r="J361" s="33">
        <v>1197</v>
      </c>
      <c r="K361" s="42">
        <v>9.2383333333333345E-2</v>
      </c>
    </row>
    <row r="362" spans="1:11" x14ac:dyDescent="0.2">
      <c r="A362" s="36">
        <v>21</v>
      </c>
      <c r="B362" s="36">
        <v>3</v>
      </c>
      <c r="C362" s="36" t="s">
        <v>772</v>
      </c>
      <c r="D362" s="36">
        <v>600078523</v>
      </c>
      <c r="E362" s="36">
        <v>3415</v>
      </c>
      <c r="F362" s="48" t="s">
        <v>910</v>
      </c>
      <c r="G362" s="36"/>
      <c r="H362" s="48"/>
      <c r="I362" s="44">
        <f t="shared" ref="I362:K362" si="131">SUM(I360:I361)</f>
        <v>705126</v>
      </c>
      <c r="J362" s="44">
        <f t="shared" si="131"/>
        <v>8354</v>
      </c>
      <c r="K362" s="45">
        <f t="shared" si="131"/>
        <v>2.1323833333333333</v>
      </c>
    </row>
    <row r="363" spans="1:11" x14ac:dyDescent="0.2">
      <c r="A363" s="47">
        <v>22</v>
      </c>
      <c r="B363" s="47">
        <v>3</v>
      </c>
      <c r="C363" s="47" t="s">
        <v>772</v>
      </c>
      <c r="D363" s="47">
        <v>600078540</v>
      </c>
      <c r="E363" s="54">
        <v>3412</v>
      </c>
      <c r="F363" s="53" t="s">
        <v>92</v>
      </c>
      <c r="G363" s="54">
        <v>3141</v>
      </c>
      <c r="H363" s="24" t="s">
        <v>92</v>
      </c>
      <c r="I363" s="41">
        <v>945047</v>
      </c>
      <c r="J363" s="41">
        <v>10778</v>
      </c>
      <c r="K363" s="42">
        <v>2.8333000000000004</v>
      </c>
    </row>
    <row r="364" spans="1:11" x14ac:dyDescent="0.2">
      <c r="A364" s="31">
        <v>22</v>
      </c>
      <c r="B364" s="31">
        <v>3</v>
      </c>
      <c r="C364" s="47" t="s">
        <v>772</v>
      </c>
      <c r="D364" s="31">
        <v>600078540</v>
      </c>
      <c r="E364" s="31">
        <v>3412</v>
      </c>
      <c r="F364" s="24" t="s">
        <v>92</v>
      </c>
      <c r="G364" s="31">
        <v>3143</v>
      </c>
      <c r="H364" s="24" t="s">
        <v>599</v>
      </c>
      <c r="I364" s="41">
        <v>38491</v>
      </c>
      <c r="J364" s="33">
        <v>1890</v>
      </c>
      <c r="K364" s="42">
        <v>0.14579999999999999</v>
      </c>
    </row>
    <row r="365" spans="1:11" x14ac:dyDescent="0.2">
      <c r="A365" s="36">
        <v>22</v>
      </c>
      <c r="B365" s="36">
        <v>3</v>
      </c>
      <c r="C365" s="36" t="s">
        <v>772</v>
      </c>
      <c r="D365" s="36">
        <v>600078540</v>
      </c>
      <c r="E365" s="36">
        <v>3412</v>
      </c>
      <c r="F365" s="48" t="s">
        <v>911</v>
      </c>
      <c r="G365" s="36"/>
      <c r="H365" s="48"/>
      <c r="I365" s="44">
        <f t="shared" ref="I365:K365" si="132">SUM(I363:I364)</f>
        <v>983538</v>
      </c>
      <c r="J365" s="44">
        <f t="shared" si="132"/>
        <v>12668</v>
      </c>
      <c r="K365" s="45">
        <f t="shared" si="132"/>
        <v>2.9791000000000003</v>
      </c>
    </row>
    <row r="366" spans="1:11" x14ac:dyDescent="0.2">
      <c r="A366" s="47">
        <v>23</v>
      </c>
      <c r="B366" s="47">
        <v>3</v>
      </c>
      <c r="C366" s="47" t="s">
        <v>772</v>
      </c>
      <c r="D366" s="47">
        <v>600078426</v>
      </c>
      <c r="E366" s="54">
        <v>3416</v>
      </c>
      <c r="F366" s="53" t="s">
        <v>93</v>
      </c>
      <c r="G366" s="54">
        <v>3141</v>
      </c>
      <c r="H366" s="24" t="s">
        <v>277</v>
      </c>
      <c r="I366" s="41">
        <v>789430</v>
      </c>
      <c r="J366" s="41">
        <v>8602</v>
      </c>
      <c r="K366" s="42">
        <v>2.3632999999999997</v>
      </c>
    </row>
    <row r="367" spans="1:11" x14ac:dyDescent="0.2">
      <c r="A367" s="31">
        <v>23</v>
      </c>
      <c r="B367" s="31">
        <v>3</v>
      </c>
      <c r="C367" s="47" t="s">
        <v>772</v>
      </c>
      <c r="D367" s="31">
        <v>600078426</v>
      </c>
      <c r="E367" s="31">
        <v>3416</v>
      </c>
      <c r="F367" s="24" t="s">
        <v>93</v>
      </c>
      <c r="G367" s="31">
        <v>3143</v>
      </c>
      <c r="H367" s="24" t="s">
        <v>600</v>
      </c>
      <c r="I367" s="41">
        <v>30241</v>
      </c>
      <c r="J367" s="33">
        <v>1485</v>
      </c>
      <c r="K367" s="42">
        <v>0.11455000000000001</v>
      </c>
    </row>
    <row r="368" spans="1:11" x14ac:dyDescent="0.2">
      <c r="A368" s="36">
        <v>23</v>
      </c>
      <c r="B368" s="36">
        <v>3</v>
      </c>
      <c r="C368" s="36" t="s">
        <v>772</v>
      </c>
      <c r="D368" s="36">
        <v>600078426</v>
      </c>
      <c r="E368" s="36">
        <v>3416</v>
      </c>
      <c r="F368" s="48" t="s">
        <v>912</v>
      </c>
      <c r="G368" s="36"/>
      <c r="H368" s="48"/>
      <c r="I368" s="44">
        <f t="shared" ref="I368:K368" si="133">SUM(I366:I367)</f>
        <v>819671</v>
      </c>
      <c r="J368" s="44">
        <f t="shared" si="133"/>
        <v>10087</v>
      </c>
      <c r="K368" s="45">
        <f t="shared" si="133"/>
        <v>2.4778499999999997</v>
      </c>
    </row>
    <row r="369" spans="1:11" x14ac:dyDescent="0.2">
      <c r="A369" s="47">
        <v>24</v>
      </c>
      <c r="B369" s="47">
        <v>3</v>
      </c>
      <c r="C369" s="47" t="s">
        <v>772</v>
      </c>
      <c r="D369" s="47">
        <v>600078388</v>
      </c>
      <c r="E369" s="54">
        <v>3414</v>
      </c>
      <c r="F369" s="53" t="s">
        <v>94</v>
      </c>
      <c r="G369" s="54">
        <v>3141</v>
      </c>
      <c r="H369" s="24" t="s">
        <v>94</v>
      </c>
      <c r="I369" s="41">
        <v>842685</v>
      </c>
      <c r="J369" s="41">
        <v>9333</v>
      </c>
      <c r="K369" s="42">
        <v>2.5232999999999999</v>
      </c>
    </row>
    <row r="370" spans="1:11" x14ac:dyDescent="0.2">
      <c r="A370" s="31">
        <v>24</v>
      </c>
      <c r="B370" s="31">
        <v>3</v>
      </c>
      <c r="C370" s="47" t="s">
        <v>772</v>
      </c>
      <c r="D370" s="31">
        <v>600078388</v>
      </c>
      <c r="E370" s="31">
        <v>3414</v>
      </c>
      <c r="F370" s="24" t="s">
        <v>94</v>
      </c>
      <c r="G370" s="31">
        <v>3143</v>
      </c>
      <c r="H370" s="24" t="s">
        <v>601</v>
      </c>
      <c r="I370" s="41">
        <v>30628</v>
      </c>
      <c r="J370" s="33">
        <v>1503</v>
      </c>
      <c r="K370" s="42">
        <v>0.11601666666666666</v>
      </c>
    </row>
    <row r="371" spans="1:11" x14ac:dyDescent="0.2">
      <c r="A371" s="36">
        <v>24</v>
      </c>
      <c r="B371" s="36">
        <v>3</v>
      </c>
      <c r="C371" s="36" t="s">
        <v>772</v>
      </c>
      <c r="D371" s="36">
        <v>600078388</v>
      </c>
      <c r="E371" s="36">
        <v>3414</v>
      </c>
      <c r="F371" s="48" t="s">
        <v>913</v>
      </c>
      <c r="G371" s="36"/>
      <c r="H371" s="48"/>
      <c r="I371" s="44">
        <f t="shared" ref="I371:K371" si="134">SUM(I369:I370)</f>
        <v>873313</v>
      </c>
      <c r="J371" s="44">
        <f t="shared" si="134"/>
        <v>10836</v>
      </c>
      <c r="K371" s="45">
        <f t="shared" si="134"/>
        <v>2.6393166666666668</v>
      </c>
    </row>
    <row r="372" spans="1:11" x14ac:dyDescent="0.2">
      <c r="A372" s="47">
        <v>25</v>
      </c>
      <c r="B372" s="47">
        <v>3</v>
      </c>
      <c r="C372" s="47" t="s">
        <v>772</v>
      </c>
      <c r="D372" s="47">
        <v>600078400</v>
      </c>
      <c r="E372" s="54">
        <v>3411</v>
      </c>
      <c r="F372" s="53" t="s">
        <v>95</v>
      </c>
      <c r="G372" s="54">
        <v>3141</v>
      </c>
      <c r="H372" s="24" t="s">
        <v>95</v>
      </c>
      <c r="I372" s="41">
        <v>911320</v>
      </c>
      <c r="J372" s="41">
        <v>9435</v>
      </c>
      <c r="K372" s="42">
        <v>2.7367000000000008</v>
      </c>
    </row>
    <row r="373" spans="1:11" x14ac:dyDescent="0.2">
      <c r="A373" s="31">
        <v>25</v>
      </c>
      <c r="B373" s="31">
        <v>3</v>
      </c>
      <c r="C373" s="47" t="s">
        <v>772</v>
      </c>
      <c r="D373" s="31">
        <v>600078400</v>
      </c>
      <c r="E373" s="31">
        <v>3411</v>
      </c>
      <c r="F373" s="24" t="s">
        <v>95</v>
      </c>
      <c r="G373" s="31">
        <v>3143</v>
      </c>
      <c r="H373" s="24" t="s">
        <v>602</v>
      </c>
      <c r="I373" s="41">
        <v>32639</v>
      </c>
      <c r="J373" s="33">
        <v>1602</v>
      </c>
      <c r="K373" s="42">
        <v>0.12363333333333335</v>
      </c>
    </row>
    <row r="374" spans="1:11" x14ac:dyDescent="0.2">
      <c r="A374" s="36">
        <v>25</v>
      </c>
      <c r="B374" s="36">
        <v>3</v>
      </c>
      <c r="C374" s="36" t="s">
        <v>772</v>
      </c>
      <c r="D374" s="36">
        <v>600078400</v>
      </c>
      <c r="E374" s="36">
        <v>3411</v>
      </c>
      <c r="F374" s="48" t="s">
        <v>914</v>
      </c>
      <c r="G374" s="36"/>
      <c r="H374" s="48"/>
      <c r="I374" s="44">
        <f t="shared" ref="I374:K374" si="135">SUM(I372:I373)</f>
        <v>943959</v>
      </c>
      <c r="J374" s="44">
        <f t="shared" si="135"/>
        <v>11037</v>
      </c>
      <c r="K374" s="45">
        <f t="shared" si="135"/>
        <v>2.8603333333333341</v>
      </c>
    </row>
    <row r="375" spans="1:11" x14ac:dyDescent="0.2">
      <c r="A375" s="47">
        <v>26</v>
      </c>
      <c r="B375" s="47">
        <v>3</v>
      </c>
      <c r="C375" s="47" t="s">
        <v>772</v>
      </c>
      <c r="D375" s="47">
        <v>600078566</v>
      </c>
      <c r="E375" s="54">
        <v>3408</v>
      </c>
      <c r="F375" s="53" t="s">
        <v>96</v>
      </c>
      <c r="G375" s="54">
        <v>3141</v>
      </c>
      <c r="H375" s="24" t="s">
        <v>294</v>
      </c>
      <c r="I375" s="41">
        <v>396907</v>
      </c>
      <c r="J375" s="41">
        <v>3638</v>
      </c>
      <c r="K375" s="42">
        <v>1.19</v>
      </c>
    </row>
    <row r="376" spans="1:11" x14ac:dyDescent="0.2">
      <c r="A376" s="31">
        <v>26</v>
      </c>
      <c r="B376" s="31">
        <v>3</v>
      </c>
      <c r="C376" s="47" t="s">
        <v>772</v>
      </c>
      <c r="D376" s="31">
        <v>600078566</v>
      </c>
      <c r="E376" s="31">
        <v>3408</v>
      </c>
      <c r="F376" s="24" t="s">
        <v>96</v>
      </c>
      <c r="G376" s="31">
        <v>3143</v>
      </c>
      <c r="H376" s="24" t="s">
        <v>603</v>
      </c>
      <c r="I376" s="41">
        <v>13561</v>
      </c>
      <c r="J376" s="33">
        <v>666</v>
      </c>
      <c r="K376" s="42">
        <v>5.1366666666666672E-2</v>
      </c>
    </row>
    <row r="377" spans="1:11" x14ac:dyDescent="0.2">
      <c r="A377" s="36">
        <v>26</v>
      </c>
      <c r="B377" s="36">
        <v>3</v>
      </c>
      <c r="C377" s="36" t="s">
        <v>772</v>
      </c>
      <c r="D377" s="36">
        <v>600078566</v>
      </c>
      <c r="E377" s="36">
        <v>3408</v>
      </c>
      <c r="F377" s="48" t="s">
        <v>915</v>
      </c>
      <c r="G377" s="36"/>
      <c r="H377" s="48"/>
      <c r="I377" s="44">
        <f t="shared" ref="I377:K377" si="136">SUM(I375:I376)</f>
        <v>410468</v>
      </c>
      <c r="J377" s="44">
        <f t="shared" si="136"/>
        <v>4304</v>
      </c>
      <c r="K377" s="45">
        <f t="shared" si="136"/>
        <v>1.2413666666666665</v>
      </c>
    </row>
    <row r="378" spans="1:11" x14ac:dyDescent="0.2">
      <c r="A378" s="47">
        <v>27</v>
      </c>
      <c r="B378" s="47">
        <v>3</v>
      </c>
      <c r="C378" s="47" t="s">
        <v>772</v>
      </c>
      <c r="D378" s="47">
        <v>600078353</v>
      </c>
      <c r="E378" s="54">
        <v>3417</v>
      </c>
      <c r="F378" s="53" t="s">
        <v>97</v>
      </c>
      <c r="G378" s="54">
        <v>3141</v>
      </c>
      <c r="H378" s="24" t="s">
        <v>97</v>
      </c>
      <c r="I378" s="41">
        <v>413936</v>
      </c>
      <c r="J378" s="41">
        <v>3825</v>
      </c>
      <c r="K378" s="42">
        <v>1.2366999999999999</v>
      </c>
    </row>
    <row r="379" spans="1:11" x14ac:dyDescent="0.2">
      <c r="A379" s="31">
        <v>27</v>
      </c>
      <c r="B379" s="31">
        <v>3</v>
      </c>
      <c r="C379" s="47" t="s">
        <v>772</v>
      </c>
      <c r="D379" s="31">
        <v>600078353</v>
      </c>
      <c r="E379" s="31">
        <v>3417</v>
      </c>
      <c r="F379" s="24" t="s">
        <v>97</v>
      </c>
      <c r="G379" s="31">
        <v>3143</v>
      </c>
      <c r="H379" s="24" t="s">
        <v>604</v>
      </c>
      <c r="I379" s="41">
        <v>11009</v>
      </c>
      <c r="J379" s="33">
        <v>540</v>
      </c>
      <c r="K379" s="42">
        <v>4.1700000000000001E-2</v>
      </c>
    </row>
    <row r="380" spans="1:11" x14ac:dyDescent="0.2">
      <c r="A380" s="36">
        <v>27</v>
      </c>
      <c r="B380" s="36">
        <v>3</v>
      </c>
      <c r="C380" s="36" t="s">
        <v>772</v>
      </c>
      <c r="D380" s="36">
        <v>600078353</v>
      </c>
      <c r="E380" s="36">
        <v>3417</v>
      </c>
      <c r="F380" s="48" t="s">
        <v>916</v>
      </c>
      <c r="G380" s="36"/>
      <c r="H380" s="48"/>
      <c r="I380" s="44">
        <f t="shared" ref="I380:K380" si="137">SUM(I378:I379)</f>
        <v>424945</v>
      </c>
      <c r="J380" s="44">
        <f t="shared" si="137"/>
        <v>4365</v>
      </c>
      <c r="K380" s="45">
        <f t="shared" si="137"/>
        <v>1.2784</v>
      </c>
    </row>
    <row r="381" spans="1:11" x14ac:dyDescent="0.2">
      <c r="A381" s="47">
        <v>28</v>
      </c>
      <c r="B381" s="47">
        <v>3</v>
      </c>
      <c r="C381" s="47" t="s">
        <v>772</v>
      </c>
      <c r="D381" s="47">
        <v>650038550</v>
      </c>
      <c r="E381" s="54">
        <v>3410</v>
      </c>
      <c r="F381" s="53" t="s">
        <v>98</v>
      </c>
      <c r="G381" s="54">
        <v>3141</v>
      </c>
      <c r="H381" s="24" t="s">
        <v>98</v>
      </c>
      <c r="I381" s="41">
        <v>438467</v>
      </c>
      <c r="J381" s="41">
        <v>4131</v>
      </c>
      <c r="K381" s="42">
        <v>1.3167</v>
      </c>
    </row>
    <row r="382" spans="1:11" x14ac:dyDescent="0.2">
      <c r="A382" s="47">
        <v>28</v>
      </c>
      <c r="B382" s="47">
        <v>3</v>
      </c>
      <c r="C382" s="47" t="s">
        <v>772</v>
      </c>
      <c r="D382" s="47">
        <v>650038550</v>
      </c>
      <c r="E382" s="54">
        <v>3410</v>
      </c>
      <c r="F382" s="53" t="s">
        <v>98</v>
      </c>
      <c r="G382" s="54">
        <v>3141</v>
      </c>
      <c r="H382" s="24" t="s">
        <v>99</v>
      </c>
      <c r="I382" s="41">
        <v>240412</v>
      </c>
      <c r="J382" s="41">
        <v>1904</v>
      </c>
      <c r="K382" s="42">
        <v>0.71669999999999989</v>
      </c>
    </row>
    <row r="383" spans="1:11" x14ac:dyDescent="0.2">
      <c r="A383" s="31">
        <v>28</v>
      </c>
      <c r="B383" s="31">
        <v>3</v>
      </c>
      <c r="C383" s="47" t="s">
        <v>772</v>
      </c>
      <c r="D383" s="31">
        <v>650038550</v>
      </c>
      <c r="E383" s="31">
        <v>3410</v>
      </c>
      <c r="F383" s="24" t="s">
        <v>98</v>
      </c>
      <c r="G383" s="31">
        <v>3143</v>
      </c>
      <c r="H383" s="24" t="s">
        <v>605</v>
      </c>
      <c r="I383" s="41">
        <v>11009</v>
      </c>
      <c r="J383" s="33">
        <v>540</v>
      </c>
      <c r="K383" s="42">
        <v>4.1700000000000001E-2</v>
      </c>
    </row>
    <row r="384" spans="1:11" x14ac:dyDescent="0.2">
      <c r="A384" s="31">
        <v>28</v>
      </c>
      <c r="B384" s="31">
        <v>3</v>
      </c>
      <c r="C384" s="47" t="s">
        <v>772</v>
      </c>
      <c r="D384" s="31">
        <v>650038550</v>
      </c>
      <c r="E384" s="31">
        <v>3410</v>
      </c>
      <c r="F384" s="24" t="s">
        <v>98</v>
      </c>
      <c r="G384" s="31">
        <v>3143</v>
      </c>
      <c r="H384" s="24" t="s">
        <v>606</v>
      </c>
      <c r="I384" s="41">
        <v>11009</v>
      </c>
      <c r="J384" s="33">
        <v>540</v>
      </c>
      <c r="K384" s="42">
        <v>4.1700000000000001E-2</v>
      </c>
    </row>
    <row r="385" spans="1:11" x14ac:dyDescent="0.2">
      <c r="A385" s="36">
        <v>28</v>
      </c>
      <c r="B385" s="36">
        <v>3</v>
      </c>
      <c r="C385" s="36" t="s">
        <v>772</v>
      </c>
      <c r="D385" s="36">
        <v>650038550</v>
      </c>
      <c r="E385" s="36">
        <v>3410</v>
      </c>
      <c r="F385" s="48" t="s">
        <v>917</v>
      </c>
      <c r="G385" s="36"/>
      <c r="H385" s="48"/>
      <c r="I385" s="44">
        <f t="shared" ref="I385:K385" si="138">SUM(I381:I384)</f>
        <v>700897</v>
      </c>
      <c r="J385" s="44">
        <f t="shared" si="138"/>
        <v>7115</v>
      </c>
      <c r="K385" s="45">
        <f t="shared" si="138"/>
        <v>2.1168</v>
      </c>
    </row>
    <row r="386" spans="1:11" x14ac:dyDescent="0.2">
      <c r="A386" s="47">
        <v>30</v>
      </c>
      <c r="B386" s="47">
        <v>3</v>
      </c>
      <c r="C386" s="47" t="s">
        <v>772</v>
      </c>
      <c r="D386" s="47">
        <v>600078434</v>
      </c>
      <c r="E386" s="54">
        <v>3419</v>
      </c>
      <c r="F386" s="53" t="s">
        <v>247</v>
      </c>
      <c r="G386" s="54">
        <v>3141</v>
      </c>
      <c r="H386" s="24" t="s">
        <v>61</v>
      </c>
      <c r="I386" s="41">
        <v>480366</v>
      </c>
      <c r="J386" s="41">
        <v>3587</v>
      </c>
      <c r="K386" s="42">
        <v>1.4366999999999996</v>
      </c>
    </row>
    <row r="387" spans="1:11" x14ac:dyDescent="0.2">
      <c r="A387" s="31">
        <v>30</v>
      </c>
      <c r="B387" s="31">
        <v>3</v>
      </c>
      <c r="C387" s="47" t="s">
        <v>772</v>
      </c>
      <c r="D387" s="31">
        <v>600078434</v>
      </c>
      <c r="E387" s="31">
        <v>3419</v>
      </c>
      <c r="F387" s="24" t="s">
        <v>247</v>
      </c>
      <c r="G387" s="54">
        <v>3143</v>
      </c>
      <c r="H387" s="24" t="s">
        <v>607</v>
      </c>
      <c r="I387" s="41">
        <v>8611</v>
      </c>
      <c r="J387" s="33">
        <v>423</v>
      </c>
      <c r="K387" s="42">
        <v>3.2616666666666669E-2</v>
      </c>
    </row>
    <row r="388" spans="1:11" x14ac:dyDescent="0.2">
      <c r="A388" s="31">
        <v>30</v>
      </c>
      <c r="B388" s="31">
        <v>3</v>
      </c>
      <c r="C388" s="47" t="s">
        <v>772</v>
      </c>
      <c r="D388" s="31">
        <v>600078434</v>
      </c>
      <c r="E388" s="31">
        <v>3419</v>
      </c>
      <c r="F388" s="24" t="s">
        <v>247</v>
      </c>
      <c r="G388" s="54">
        <v>3143</v>
      </c>
      <c r="H388" s="24" t="s">
        <v>608</v>
      </c>
      <c r="I388" s="41">
        <v>4409</v>
      </c>
      <c r="J388" s="33">
        <v>144</v>
      </c>
      <c r="K388" s="42">
        <v>1.67E-2</v>
      </c>
    </row>
    <row r="389" spans="1:11" x14ac:dyDescent="0.2">
      <c r="A389" s="36">
        <v>30</v>
      </c>
      <c r="B389" s="36">
        <v>3</v>
      </c>
      <c r="C389" s="36" t="s">
        <v>772</v>
      </c>
      <c r="D389" s="36">
        <v>600078434</v>
      </c>
      <c r="E389" s="36">
        <v>3419</v>
      </c>
      <c r="F389" s="48" t="s">
        <v>918</v>
      </c>
      <c r="G389" s="36"/>
      <c r="H389" s="48"/>
      <c r="I389" s="44">
        <f t="shared" ref="I389:K389" si="139">SUM(I386:I388)</f>
        <v>493386</v>
      </c>
      <c r="J389" s="44">
        <f t="shared" si="139"/>
        <v>4154</v>
      </c>
      <c r="K389" s="45">
        <f t="shared" si="139"/>
        <v>1.4860166666666663</v>
      </c>
    </row>
    <row r="390" spans="1:11" x14ac:dyDescent="0.2">
      <c r="A390" s="47">
        <v>31</v>
      </c>
      <c r="B390" s="47">
        <v>3</v>
      </c>
      <c r="C390" s="47" t="s">
        <v>772</v>
      </c>
      <c r="D390" s="47">
        <v>600078591</v>
      </c>
      <c r="E390" s="54">
        <v>3422</v>
      </c>
      <c r="F390" s="53" t="s">
        <v>248</v>
      </c>
      <c r="G390" s="54">
        <v>3141</v>
      </c>
      <c r="H390" s="24" t="s">
        <v>62</v>
      </c>
      <c r="I390" s="41">
        <v>129390</v>
      </c>
      <c r="J390" s="41">
        <v>833</v>
      </c>
      <c r="K390" s="42">
        <v>0.38669999999999993</v>
      </c>
    </row>
    <row r="391" spans="1:11" x14ac:dyDescent="0.2">
      <c r="A391" s="47">
        <v>31</v>
      </c>
      <c r="B391" s="47">
        <v>3</v>
      </c>
      <c r="C391" s="47" t="s">
        <v>772</v>
      </c>
      <c r="D391" s="47">
        <v>600078591</v>
      </c>
      <c r="E391" s="54">
        <v>3422</v>
      </c>
      <c r="F391" s="53" t="s">
        <v>248</v>
      </c>
      <c r="G391" s="54">
        <v>3141</v>
      </c>
      <c r="H391" s="24" t="s">
        <v>63</v>
      </c>
      <c r="I391" s="41">
        <v>165153</v>
      </c>
      <c r="J391" s="41">
        <v>765</v>
      </c>
      <c r="K391" s="42">
        <v>0.49329999999999996</v>
      </c>
    </row>
    <row r="392" spans="1:11" x14ac:dyDescent="0.2">
      <c r="A392" s="31">
        <v>31</v>
      </c>
      <c r="B392" s="31">
        <v>3</v>
      </c>
      <c r="C392" s="47" t="s">
        <v>772</v>
      </c>
      <c r="D392" s="31">
        <v>600078591</v>
      </c>
      <c r="E392" s="31">
        <v>3422</v>
      </c>
      <c r="F392" s="24" t="s">
        <v>248</v>
      </c>
      <c r="G392" s="31">
        <v>3143</v>
      </c>
      <c r="H392" s="24" t="s">
        <v>609</v>
      </c>
      <c r="I392" s="41">
        <v>5491</v>
      </c>
      <c r="J392" s="33">
        <v>270</v>
      </c>
      <c r="K392" s="42">
        <v>2.0799999999999999E-2</v>
      </c>
    </row>
    <row r="393" spans="1:11" x14ac:dyDescent="0.2">
      <c r="A393" s="36">
        <v>31</v>
      </c>
      <c r="B393" s="36">
        <v>3</v>
      </c>
      <c r="C393" s="36" t="s">
        <v>772</v>
      </c>
      <c r="D393" s="36">
        <v>600078591</v>
      </c>
      <c r="E393" s="36">
        <v>3422</v>
      </c>
      <c r="F393" s="48" t="s">
        <v>919</v>
      </c>
      <c r="G393" s="36"/>
      <c r="H393" s="48"/>
      <c r="I393" s="44">
        <f t="shared" ref="I393:K393" si="140">SUM(I390:I392)</f>
        <v>300034</v>
      </c>
      <c r="J393" s="44">
        <f t="shared" si="140"/>
        <v>1868</v>
      </c>
      <c r="K393" s="45">
        <f t="shared" si="140"/>
        <v>0.90079999999999993</v>
      </c>
    </row>
    <row r="394" spans="1:11" x14ac:dyDescent="0.2">
      <c r="A394" s="47">
        <v>32</v>
      </c>
      <c r="B394" s="47">
        <v>3</v>
      </c>
      <c r="C394" s="47" t="s">
        <v>772</v>
      </c>
      <c r="D394" s="47">
        <v>600078019</v>
      </c>
      <c r="E394" s="54">
        <v>3426</v>
      </c>
      <c r="F394" s="53" t="s">
        <v>348</v>
      </c>
      <c r="G394" s="54">
        <v>3141</v>
      </c>
      <c r="H394" s="24" t="s">
        <v>349</v>
      </c>
      <c r="I394" s="41">
        <v>509865</v>
      </c>
      <c r="J394" s="41">
        <v>3723</v>
      </c>
      <c r="K394" s="42">
        <v>1.5266999999999999</v>
      </c>
    </row>
    <row r="395" spans="1:11" x14ac:dyDescent="0.2">
      <c r="A395" s="36">
        <v>32</v>
      </c>
      <c r="B395" s="36">
        <v>3</v>
      </c>
      <c r="C395" s="36" t="s">
        <v>772</v>
      </c>
      <c r="D395" s="36">
        <v>600078019</v>
      </c>
      <c r="E395" s="36">
        <v>3426</v>
      </c>
      <c r="F395" s="48" t="s">
        <v>920</v>
      </c>
      <c r="G395" s="36"/>
      <c r="H395" s="48"/>
      <c r="I395" s="44">
        <f t="shared" ref="I395:K395" si="141">SUM(I394:I394)</f>
        <v>509865</v>
      </c>
      <c r="J395" s="44">
        <f t="shared" si="141"/>
        <v>3723</v>
      </c>
      <c r="K395" s="45">
        <f t="shared" si="141"/>
        <v>1.5266999999999999</v>
      </c>
    </row>
    <row r="396" spans="1:11" x14ac:dyDescent="0.2">
      <c r="A396" s="31">
        <v>33</v>
      </c>
      <c r="B396" s="31">
        <v>3</v>
      </c>
      <c r="C396" s="47" t="s">
        <v>772</v>
      </c>
      <c r="D396" s="31">
        <v>600078451</v>
      </c>
      <c r="E396" s="31">
        <v>3425</v>
      </c>
      <c r="F396" s="24" t="s">
        <v>610</v>
      </c>
      <c r="G396" s="31">
        <v>3143</v>
      </c>
      <c r="H396" s="24" t="s">
        <v>611</v>
      </c>
      <c r="I396" s="41">
        <v>4770</v>
      </c>
      <c r="J396" s="33">
        <v>234</v>
      </c>
      <c r="K396" s="42">
        <v>1.8066666666666668E-2</v>
      </c>
    </row>
    <row r="397" spans="1:11" x14ac:dyDescent="0.2">
      <c r="A397" s="31">
        <v>33</v>
      </c>
      <c r="B397" s="31">
        <v>3</v>
      </c>
      <c r="C397" s="47" t="s">
        <v>772</v>
      </c>
      <c r="D397" s="31">
        <v>600078451</v>
      </c>
      <c r="E397" s="31">
        <v>3425</v>
      </c>
      <c r="F397" s="24" t="s">
        <v>610</v>
      </c>
      <c r="G397" s="31">
        <v>3143</v>
      </c>
      <c r="H397" s="24" t="s">
        <v>612</v>
      </c>
      <c r="I397" s="41">
        <v>4950</v>
      </c>
      <c r="J397" s="33">
        <v>243</v>
      </c>
      <c r="K397" s="42">
        <v>1.8750000000000003E-2</v>
      </c>
    </row>
    <row r="398" spans="1:11" x14ac:dyDescent="0.2">
      <c r="A398" s="36">
        <v>33</v>
      </c>
      <c r="B398" s="36">
        <v>3</v>
      </c>
      <c r="C398" s="36" t="s">
        <v>772</v>
      </c>
      <c r="D398" s="36">
        <v>600078451</v>
      </c>
      <c r="E398" s="36">
        <v>3425</v>
      </c>
      <c r="F398" s="48" t="s">
        <v>921</v>
      </c>
      <c r="G398" s="36"/>
      <c r="H398" s="48"/>
      <c r="I398" s="44">
        <f t="shared" ref="I398:K398" si="142">SUM(I396:I397)</f>
        <v>9720</v>
      </c>
      <c r="J398" s="44">
        <f t="shared" si="142"/>
        <v>477</v>
      </c>
      <c r="K398" s="45">
        <f t="shared" si="142"/>
        <v>3.6816666666666671E-2</v>
      </c>
    </row>
    <row r="399" spans="1:11" x14ac:dyDescent="0.2">
      <c r="A399" s="47">
        <v>34</v>
      </c>
      <c r="B399" s="47">
        <v>3</v>
      </c>
      <c r="C399" s="47" t="s">
        <v>772</v>
      </c>
      <c r="D399" s="47">
        <v>600078001</v>
      </c>
      <c r="E399" s="54">
        <v>3418</v>
      </c>
      <c r="F399" s="53" t="s">
        <v>64</v>
      </c>
      <c r="G399" s="54">
        <v>3141</v>
      </c>
      <c r="H399" s="24" t="s">
        <v>64</v>
      </c>
      <c r="I399" s="41">
        <v>81397</v>
      </c>
      <c r="J399" s="41">
        <v>306</v>
      </c>
      <c r="K399" s="42">
        <v>0.24</v>
      </c>
    </row>
    <row r="400" spans="1:11" x14ac:dyDescent="0.2">
      <c r="A400" s="36">
        <v>34</v>
      </c>
      <c r="B400" s="36">
        <v>3</v>
      </c>
      <c r="C400" s="36" t="s">
        <v>772</v>
      </c>
      <c r="D400" s="36">
        <v>600078001</v>
      </c>
      <c r="E400" s="36">
        <v>3418</v>
      </c>
      <c r="F400" s="48" t="s">
        <v>922</v>
      </c>
      <c r="G400" s="36"/>
      <c r="H400" s="48"/>
      <c r="I400" s="44">
        <f t="shared" ref="I400:K400" si="143">SUM(I399:I399)</f>
        <v>81397</v>
      </c>
      <c r="J400" s="44">
        <f t="shared" si="143"/>
        <v>306</v>
      </c>
      <c r="K400" s="45">
        <f t="shared" si="143"/>
        <v>0.24</v>
      </c>
    </row>
    <row r="401" spans="1:11" x14ac:dyDescent="0.2">
      <c r="A401" s="47">
        <v>35</v>
      </c>
      <c r="B401" s="47">
        <v>3</v>
      </c>
      <c r="C401" s="47" t="s">
        <v>772</v>
      </c>
      <c r="D401" s="47">
        <v>600078311</v>
      </c>
      <c r="E401" s="54">
        <v>3428</v>
      </c>
      <c r="F401" s="53" t="s">
        <v>65</v>
      </c>
      <c r="G401" s="54">
        <v>3141</v>
      </c>
      <c r="H401" s="24" t="s">
        <v>65</v>
      </c>
      <c r="I401" s="41">
        <v>278213</v>
      </c>
      <c r="J401" s="41">
        <v>1513</v>
      </c>
      <c r="K401" s="42">
        <v>0.83000000000000029</v>
      </c>
    </row>
    <row r="402" spans="1:11" x14ac:dyDescent="0.2">
      <c r="A402" s="31">
        <v>35</v>
      </c>
      <c r="B402" s="31">
        <v>3</v>
      </c>
      <c r="C402" s="47" t="s">
        <v>772</v>
      </c>
      <c r="D402" s="31">
        <v>600078311</v>
      </c>
      <c r="E402" s="31">
        <v>3428</v>
      </c>
      <c r="F402" s="24" t="s">
        <v>65</v>
      </c>
      <c r="G402" s="31">
        <v>3143</v>
      </c>
      <c r="H402" s="24" t="s">
        <v>613</v>
      </c>
      <c r="I402" s="41">
        <v>7709</v>
      </c>
      <c r="J402" s="33">
        <v>378</v>
      </c>
      <c r="K402" s="42">
        <v>2.9199999999999997E-2</v>
      </c>
    </row>
    <row r="403" spans="1:11" x14ac:dyDescent="0.2">
      <c r="A403" s="36">
        <v>35</v>
      </c>
      <c r="B403" s="36">
        <v>3</v>
      </c>
      <c r="C403" s="36" t="s">
        <v>772</v>
      </c>
      <c r="D403" s="36">
        <v>600078311</v>
      </c>
      <c r="E403" s="36">
        <v>3428</v>
      </c>
      <c r="F403" s="48" t="s">
        <v>923</v>
      </c>
      <c r="G403" s="36"/>
      <c r="H403" s="48"/>
      <c r="I403" s="44">
        <f t="shared" ref="I403:K403" si="144">SUM(I401:I402)</f>
        <v>285922</v>
      </c>
      <c r="J403" s="44">
        <f t="shared" si="144"/>
        <v>1891</v>
      </c>
      <c r="K403" s="45">
        <f t="shared" si="144"/>
        <v>0.8592000000000003</v>
      </c>
    </row>
    <row r="404" spans="1:11" x14ac:dyDescent="0.2">
      <c r="A404" s="47">
        <v>36</v>
      </c>
      <c r="B404" s="47">
        <v>3</v>
      </c>
      <c r="C404" s="47" t="s">
        <v>772</v>
      </c>
      <c r="D404" s="47">
        <v>600078043</v>
      </c>
      <c r="E404" s="54">
        <v>3433</v>
      </c>
      <c r="F404" s="53" t="s">
        <v>66</v>
      </c>
      <c r="G404" s="54">
        <v>3141</v>
      </c>
      <c r="H404" s="24" t="s">
        <v>66</v>
      </c>
      <c r="I404" s="41">
        <v>151416</v>
      </c>
      <c r="J404" s="41">
        <v>714</v>
      </c>
      <c r="K404" s="42">
        <v>0.45670000000000011</v>
      </c>
    </row>
    <row r="405" spans="1:11" x14ac:dyDescent="0.2">
      <c r="A405" s="36">
        <v>36</v>
      </c>
      <c r="B405" s="36">
        <v>3</v>
      </c>
      <c r="C405" s="36" t="s">
        <v>772</v>
      </c>
      <c r="D405" s="36">
        <v>600078043</v>
      </c>
      <c r="E405" s="36">
        <v>3433</v>
      </c>
      <c r="F405" s="48" t="s">
        <v>924</v>
      </c>
      <c r="G405" s="36"/>
      <c r="H405" s="48"/>
      <c r="I405" s="44">
        <f t="shared" ref="I405:K405" si="145">SUM(I404:I404)</f>
        <v>151416</v>
      </c>
      <c r="J405" s="44">
        <f t="shared" si="145"/>
        <v>714</v>
      </c>
      <c r="K405" s="45">
        <f t="shared" si="145"/>
        <v>0.45670000000000011</v>
      </c>
    </row>
    <row r="406" spans="1:11" x14ac:dyDescent="0.2">
      <c r="A406" s="47">
        <v>37</v>
      </c>
      <c r="B406" s="47">
        <v>3</v>
      </c>
      <c r="C406" s="47" t="s">
        <v>772</v>
      </c>
      <c r="D406" s="47">
        <v>600078329</v>
      </c>
      <c r="E406" s="54">
        <v>3432</v>
      </c>
      <c r="F406" s="53" t="s">
        <v>100</v>
      </c>
      <c r="G406" s="54">
        <v>3141</v>
      </c>
      <c r="H406" s="24" t="s">
        <v>100</v>
      </c>
      <c r="I406" s="41">
        <v>154132</v>
      </c>
      <c r="J406" s="41">
        <v>1071</v>
      </c>
      <c r="K406" s="42">
        <v>0.46669999999999989</v>
      </c>
    </row>
    <row r="407" spans="1:11" x14ac:dyDescent="0.2">
      <c r="A407" s="31">
        <v>37</v>
      </c>
      <c r="B407" s="31">
        <v>3</v>
      </c>
      <c r="C407" s="47" t="s">
        <v>772</v>
      </c>
      <c r="D407" s="31">
        <v>600078329</v>
      </c>
      <c r="E407" s="31">
        <v>3432</v>
      </c>
      <c r="F407" s="24" t="s">
        <v>614</v>
      </c>
      <c r="G407" s="31">
        <v>3143</v>
      </c>
      <c r="H407" s="24" t="s">
        <v>615</v>
      </c>
      <c r="I407" s="41">
        <v>4022</v>
      </c>
      <c r="J407" s="33">
        <v>198</v>
      </c>
      <c r="K407" s="42">
        <v>1.5233333333333331E-2</v>
      </c>
    </row>
    <row r="408" spans="1:11" x14ac:dyDescent="0.2">
      <c r="A408" s="36">
        <v>37</v>
      </c>
      <c r="B408" s="36">
        <v>3</v>
      </c>
      <c r="C408" s="36" t="s">
        <v>772</v>
      </c>
      <c r="D408" s="36">
        <v>600078329</v>
      </c>
      <c r="E408" s="36">
        <v>3432</v>
      </c>
      <c r="F408" s="48" t="s">
        <v>925</v>
      </c>
      <c r="G408" s="36"/>
      <c r="H408" s="48"/>
      <c r="I408" s="44">
        <f t="shared" ref="I408:K408" si="146">SUM(I406:I407)</f>
        <v>158154</v>
      </c>
      <c r="J408" s="44">
        <f t="shared" si="146"/>
        <v>1269</v>
      </c>
      <c r="K408" s="45">
        <f t="shared" si="146"/>
        <v>0.48193333333333321</v>
      </c>
    </row>
    <row r="409" spans="1:11" x14ac:dyDescent="0.2">
      <c r="A409" s="47">
        <v>38</v>
      </c>
      <c r="B409" s="47">
        <v>3</v>
      </c>
      <c r="C409" s="47" t="s">
        <v>772</v>
      </c>
      <c r="D409" s="47">
        <v>650022131</v>
      </c>
      <c r="E409" s="54">
        <v>3435</v>
      </c>
      <c r="F409" s="53" t="s">
        <v>249</v>
      </c>
      <c r="G409" s="54">
        <v>3141</v>
      </c>
      <c r="H409" s="24" t="s">
        <v>59</v>
      </c>
      <c r="I409" s="41">
        <v>474039</v>
      </c>
      <c r="J409" s="41">
        <v>4539</v>
      </c>
      <c r="K409" s="42">
        <v>1.4167000000000001</v>
      </c>
    </row>
    <row r="410" spans="1:11" x14ac:dyDescent="0.2">
      <c r="A410" s="47">
        <v>38</v>
      </c>
      <c r="B410" s="47">
        <v>3</v>
      </c>
      <c r="C410" s="47" t="s">
        <v>772</v>
      </c>
      <c r="D410" s="47">
        <v>650022131</v>
      </c>
      <c r="E410" s="54">
        <v>3435</v>
      </c>
      <c r="F410" s="53" t="s">
        <v>249</v>
      </c>
      <c r="G410" s="54">
        <v>3141</v>
      </c>
      <c r="H410" s="24" t="s">
        <v>60</v>
      </c>
      <c r="I410" s="41">
        <v>270059</v>
      </c>
      <c r="J410" s="41">
        <v>1649</v>
      </c>
      <c r="K410" s="42">
        <v>0.80669999999999997</v>
      </c>
    </row>
    <row r="411" spans="1:11" x14ac:dyDescent="0.2">
      <c r="A411" s="31">
        <v>38</v>
      </c>
      <c r="B411" s="31">
        <v>3</v>
      </c>
      <c r="C411" s="47" t="s">
        <v>772</v>
      </c>
      <c r="D411" s="31">
        <v>650022131</v>
      </c>
      <c r="E411" s="31">
        <v>3435</v>
      </c>
      <c r="F411" s="24" t="s">
        <v>249</v>
      </c>
      <c r="G411" s="31">
        <v>3143</v>
      </c>
      <c r="H411" s="24" t="s">
        <v>616</v>
      </c>
      <c r="I411" s="41">
        <v>21089</v>
      </c>
      <c r="J411" s="33">
        <v>1035</v>
      </c>
      <c r="K411" s="42">
        <v>7.9883333333333334E-2</v>
      </c>
    </row>
    <row r="412" spans="1:11" x14ac:dyDescent="0.2">
      <c r="A412" s="36">
        <v>38</v>
      </c>
      <c r="B412" s="36">
        <v>3</v>
      </c>
      <c r="C412" s="36" t="s">
        <v>772</v>
      </c>
      <c r="D412" s="36">
        <v>650022131</v>
      </c>
      <c r="E412" s="36">
        <v>3435</v>
      </c>
      <c r="F412" s="48" t="s">
        <v>926</v>
      </c>
      <c r="G412" s="36"/>
      <c r="H412" s="48"/>
      <c r="I412" s="44">
        <f t="shared" ref="I412:K412" si="147">SUM(I409:I411)</f>
        <v>765187</v>
      </c>
      <c r="J412" s="44">
        <f t="shared" si="147"/>
        <v>7223</v>
      </c>
      <c r="K412" s="45">
        <f t="shared" si="147"/>
        <v>2.3032833333333333</v>
      </c>
    </row>
    <row r="413" spans="1:11" x14ac:dyDescent="0.2">
      <c r="A413" s="59"/>
      <c r="B413" s="59"/>
      <c r="C413" s="59"/>
      <c r="D413" s="59"/>
      <c r="E413" s="60"/>
      <c r="F413" s="59"/>
      <c r="G413" s="60"/>
      <c r="H413" s="59"/>
      <c r="I413" s="57">
        <f>I412+I408+I405+I403+I400+I398+I395+I393+I389+I385+I380+I377+I374+I371+I368+I365+I362+I359+I356+I353+I351+I349+I346+I344+I342+I340+I338+I336+I333+I330+I328+I326+I324+I322+I320+I318+I316</f>
        <v>14032892</v>
      </c>
      <c r="J413" s="57">
        <f t="shared" ref="J413:K413" si="148">J412+J408+J405+J403+J400+J398+J395+J393+J389+J385+J380+J377+J374+J371+J368+J365+J362+J359+J356+J353+J351+J349+J346+J344+J342+J340+J338+J336+J333+J330+J328+J326+J324+J322+J320+J318+J316</f>
        <v>123788</v>
      </c>
      <c r="K413" s="58">
        <f t="shared" si="148"/>
        <v>42.371833333333328</v>
      </c>
    </row>
    <row r="414" spans="1:11" x14ac:dyDescent="0.2">
      <c r="A414" s="47">
        <v>1</v>
      </c>
      <c r="B414" s="47">
        <v>4</v>
      </c>
      <c r="C414" s="47" t="s">
        <v>773</v>
      </c>
      <c r="D414" s="47">
        <v>600078078</v>
      </c>
      <c r="E414" s="31">
        <v>3440</v>
      </c>
      <c r="F414" s="24" t="s">
        <v>68</v>
      </c>
      <c r="G414" s="31">
        <v>3141</v>
      </c>
      <c r="H414" s="24" t="s">
        <v>68</v>
      </c>
      <c r="I414" s="41">
        <v>267847</v>
      </c>
      <c r="J414" s="41">
        <v>1380</v>
      </c>
      <c r="K414" s="42">
        <v>0.79999999999999982</v>
      </c>
    </row>
    <row r="415" spans="1:11" x14ac:dyDescent="0.2">
      <c r="A415" s="47">
        <v>1</v>
      </c>
      <c r="B415" s="47">
        <v>4</v>
      </c>
      <c r="C415" s="47" t="s">
        <v>773</v>
      </c>
      <c r="D415" s="47">
        <v>600078078</v>
      </c>
      <c r="E415" s="31">
        <v>3440</v>
      </c>
      <c r="F415" s="24" t="s">
        <v>68</v>
      </c>
      <c r="G415" s="31">
        <v>3141</v>
      </c>
      <c r="H415" s="24" t="s">
        <v>102</v>
      </c>
      <c r="I415" s="41">
        <v>151416</v>
      </c>
      <c r="J415" s="41">
        <v>714</v>
      </c>
      <c r="K415" s="42">
        <v>0.45670000000000011</v>
      </c>
    </row>
    <row r="416" spans="1:11" x14ac:dyDescent="0.2">
      <c r="A416" s="47">
        <v>1</v>
      </c>
      <c r="B416" s="47">
        <v>4</v>
      </c>
      <c r="C416" s="47" t="s">
        <v>773</v>
      </c>
      <c r="D416" s="47">
        <v>600078078</v>
      </c>
      <c r="E416" s="31">
        <v>3440</v>
      </c>
      <c r="F416" s="24" t="s">
        <v>68</v>
      </c>
      <c r="G416" s="31">
        <v>3141</v>
      </c>
      <c r="H416" s="24" t="s">
        <v>296</v>
      </c>
      <c r="I416" s="41">
        <v>39436</v>
      </c>
      <c r="J416" s="41">
        <v>253</v>
      </c>
      <c r="K416" s="42">
        <v>0.11669999999999997</v>
      </c>
    </row>
    <row r="417" spans="1:11" x14ac:dyDescent="0.2">
      <c r="A417" s="36">
        <v>1</v>
      </c>
      <c r="B417" s="36">
        <v>4</v>
      </c>
      <c r="C417" s="36" t="s">
        <v>773</v>
      </c>
      <c r="D417" s="36">
        <v>600078078</v>
      </c>
      <c r="E417" s="36">
        <v>3440</v>
      </c>
      <c r="F417" s="48" t="s">
        <v>927</v>
      </c>
      <c r="G417" s="36"/>
      <c r="H417" s="48"/>
      <c r="I417" s="44">
        <f t="shared" ref="I417:K417" si="149">SUM(I414:I416)</f>
        <v>458699</v>
      </c>
      <c r="J417" s="44">
        <f t="shared" si="149"/>
        <v>2347</v>
      </c>
      <c r="K417" s="45">
        <f t="shared" si="149"/>
        <v>1.3734</v>
      </c>
    </row>
    <row r="418" spans="1:11" x14ac:dyDescent="0.2">
      <c r="A418" s="61">
        <v>2</v>
      </c>
      <c r="B418" s="61">
        <v>4</v>
      </c>
      <c r="C418" s="47" t="s">
        <v>773</v>
      </c>
      <c r="D418" s="61">
        <v>600029069</v>
      </c>
      <c r="E418" s="61">
        <v>3458</v>
      </c>
      <c r="F418" s="24" t="s">
        <v>504</v>
      </c>
      <c r="G418" s="61">
        <v>3233</v>
      </c>
      <c r="H418" s="24" t="s">
        <v>504</v>
      </c>
      <c r="I418" s="33">
        <v>160058</v>
      </c>
      <c r="J418" s="34">
        <v>822</v>
      </c>
      <c r="K418" s="35">
        <v>0.51519999999999999</v>
      </c>
    </row>
    <row r="419" spans="1:11" x14ac:dyDescent="0.2">
      <c r="A419" s="36">
        <v>2</v>
      </c>
      <c r="B419" s="36">
        <v>4</v>
      </c>
      <c r="C419" s="36" t="s">
        <v>773</v>
      </c>
      <c r="D419" s="36">
        <v>600029069</v>
      </c>
      <c r="E419" s="36">
        <v>3458</v>
      </c>
      <c r="F419" s="48" t="s">
        <v>929</v>
      </c>
      <c r="G419" s="62"/>
      <c r="H419" s="48"/>
      <c r="I419" s="38">
        <f t="shared" ref="I419:K419" si="150">SUM(I418:I418)</f>
        <v>160058</v>
      </c>
      <c r="J419" s="38">
        <f t="shared" si="150"/>
        <v>822</v>
      </c>
      <c r="K419" s="39">
        <f t="shared" si="150"/>
        <v>0.51519999999999999</v>
      </c>
    </row>
    <row r="420" spans="1:11" x14ac:dyDescent="0.2">
      <c r="A420" s="31">
        <v>3</v>
      </c>
      <c r="B420" s="31">
        <v>4</v>
      </c>
      <c r="C420" s="47" t="s">
        <v>773</v>
      </c>
      <c r="D420" s="31">
        <v>600010473</v>
      </c>
      <c r="E420" s="31">
        <v>3439</v>
      </c>
      <c r="F420" s="51" t="s">
        <v>617</v>
      </c>
      <c r="G420" s="31">
        <v>3143</v>
      </c>
      <c r="H420" s="24" t="s">
        <v>618</v>
      </c>
      <c r="I420" s="41">
        <v>7889</v>
      </c>
      <c r="J420" s="33">
        <v>387</v>
      </c>
      <c r="K420" s="42">
        <v>2.9883333333333331E-2</v>
      </c>
    </row>
    <row r="421" spans="1:11" x14ac:dyDescent="0.2">
      <c r="A421" s="31">
        <v>3</v>
      </c>
      <c r="B421" s="31">
        <v>4</v>
      </c>
      <c r="C421" s="47" t="s">
        <v>773</v>
      </c>
      <c r="D421" s="31">
        <v>600010473</v>
      </c>
      <c r="E421" s="31">
        <v>3439</v>
      </c>
      <c r="F421" s="51" t="s">
        <v>617</v>
      </c>
      <c r="G421" s="31">
        <v>3143</v>
      </c>
      <c r="H421" s="24" t="s">
        <v>619</v>
      </c>
      <c r="I421" s="41">
        <v>7709</v>
      </c>
      <c r="J421" s="33">
        <v>378</v>
      </c>
      <c r="K421" s="42">
        <v>2.9199999999999997E-2</v>
      </c>
    </row>
    <row r="422" spans="1:11" x14ac:dyDescent="0.2">
      <c r="A422" s="31">
        <v>3</v>
      </c>
      <c r="B422" s="31">
        <v>4</v>
      </c>
      <c r="C422" s="47" t="s">
        <v>773</v>
      </c>
      <c r="D422" s="31">
        <v>600010473</v>
      </c>
      <c r="E422" s="31">
        <v>3439</v>
      </c>
      <c r="F422" s="51" t="s">
        <v>617</v>
      </c>
      <c r="G422" s="31">
        <v>3143</v>
      </c>
      <c r="H422" s="24" t="s">
        <v>620</v>
      </c>
      <c r="I422" s="41">
        <v>6420</v>
      </c>
      <c r="J422" s="33">
        <v>210</v>
      </c>
      <c r="K422" s="42">
        <v>2.4316666666666674E-2</v>
      </c>
    </row>
    <row r="423" spans="1:11" x14ac:dyDescent="0.2">
      <c r="A423" s="36">
        <v>3</v>
      </c>
      <c r="B423" s="36">
        <v>4</v>
      </c>
      <c r="C423" s="36" t="s">
        <v>773</v>
      </c>
      <c r="D423" s="36">
        <v>600010473</v>
      </c>
      <c r="E423" s="36">
        <v>3439</v>
      </c>
      <c r="F423" s="52" t="s">
        <v>930</v>
      </c>
      <c r="G423" s="36"/>
      <c r="H423" s="48"/>
      <c r="I423" s="44">
        <f t="shared" ref="I423:K423" si="151">SUM(I420:I422)</f>
        <v>22018</v>
      </c>
      <c r="J423" s="44">
        <f t="shared" si="151"/>
        <v>975</v>
      </c>
      <c r="K423" s="45">
        <f t="shared" si="151"/>
        <v>8.3400000000000002E-2</v>
      </c>
    </row>
    <row r="424" spans="1:11" x14ac:dyDescent="0.2">
      <c r="A424" s="31">
        <v>4</v>
      </c>
      <c r="B424" s="31">
        <v>4</v>
      </c>
      <c r="C424" s="47" t="s">
        <v>773</v>
      </c>
      <c r="D424" s="31">
        <v>600078493</v>
      </c>
      <c r="E424" s="31">
        <v>3438</v>
      </c>
      <c r="F424" s="24" t="s">
        <v>621</v>
      </c>
      <c r="G424" s="31">
        <v>3143</v>
      </c>
      <c r="H424" s="24" t="s">
        <v>622</v>
      </c>
      <c r="I424" s="41">
        <v>15030</v>
      </c>
      <c r="J424" s="33">
        <v>738</v>
      </c>
      <c r="K424" s="42">
        <v>5.6933333333333336E-2</v>
      </c>
    </row>
    <row r="425" spans="1:11" x14ac:dyDescent="0.2">
      <c r="A425" s="36">
        <v>4</v>
      </c>
      <c r="B425" s="36">
        <v>4</v>
      </c>
      <c r="C425" s="36" t="s">
        <v>773</v>
      </c>
      <c r="D425" s="36">
        <v>600078493</v>
      </c>
      <c r="E425" s="36">
        <v>3438</v>
      </c>
      <c r="F425" s="48" t="s">
        <v>931</v>
      </c>
      <c r="G425" s="36"/>
      <c r="H425" s="48"/>
      <c r="I425" s="44">
        <f t="shared" ref="I425:K425" si="152">SUM(I424:I424)</f>
        <v>15030</v>
      </c>
      <c r="J425" s="44">
        <f t="shared" si="152"/>
        <v>738</v>
      </c>
      <c r="K425" s="45">
        <f t="shared" si="152"/>
        <v>5.6933333333333336E-2</v>
      </c>
    </row>
    <row r="426" spans="1:11" x14ac:dyDescent="0.2">
      <c r="A426" s="47">
        <v>6</v>
      </c>
      <c r="B426" s="47">
        <v>4</v>
      </c>
      <c r="C426" s="47" t="s">
        <v>773</v>
      </c>
      <c r="D426" s="47">
        <v>650023404</v>
      </c>
      <c r="E426" s="31">
        <v>3401</v>
      </c>
      <c r="F426" s="24" t="s">
        <v>251</v>
      </c>
      <c r="G426" s="31">
        <v>3141</v>
      </c>
      <c r="H426" s="24" t="s">
        <v>70</v>
      </c>
      <c r="I426" s="41">
        <v>194997</v>
      </c>
      <c r="J426" s="41">
        <v>969</v>
      </c>
      <c r="K426" s="42">
        <v>0.58329999999999993</v>
      </c>
    </row>
    <row r="427" spans="1:11" x14ac:dyDescent="0.2">
      <c r="A427" s="31">
        <v>6</v>
      </c>
      <c r="B427" s="31">
        <v>4</v>
      </c>
      <c r="C427" s="47" t="s">
        <v>773</v>
      </c>
      <c r="D427" s="31">
        <v>650023404</v>
      </c>
      <c r="E427" s="31">
        <v>3401</v>
      </c>
      <c r="F427" s="24" t="s">
        <v>251</v>
      </c>
      <c r="G427" s="31">
        <v>3143</v>
      </c>
      <c r="H427" s="24" t="s">
        <v>623</v>
      </c>
      <c r="I427" s="41">
        <v>5311</v>
      </c>
      <c r="J427" s="33">
        <v>261</v>
      </c>
      <c r="K427" s="42">
        <v>2.0116666666666665E-2</v>
      </c>
    </row>
    <row r="428" spans="1:11" x14ac:dyDescent="0.2">
      <c r="A428" s="36">
        <v>6</v>
      </c>
      <c r="B428" s="36">
        <v>4</v>
      </c>
      <c r="C428" s="36" t="s">
        <v>773</v>
      </c>
      <c r="D428" s="36">
        <v>650023404</v>
      </c>
      <c r="E428" s="36">
        <v>3401</v>
      </c>
      <c r="F428" s="48" t="s">
        <v>932</v>
      </c>
      <c r="G428" s="36"/>
      <c r="H428" s="48"/>
      <c r="I428" s="44">
        <f t="shared" ref="I428:K428" si="153">SUM(I426:I427)</f>
        <v>200308</v>
      </c>
      <c r="J428" s="44">
        <f t="shared" si="153"/>
        <v>1230</v>
      </c>
      <c r="K428" s="45">
        <f t="shared" si="153"/>
        <v>0.6034166666666666</v>
      </c>
    </row>
    <row r="429" spans="1:11" x14ac:dyDescent="0.2">
      <c r="A429" s="47">
        <v>7</v>
      </c>
      <c r="B429" s="47">
        <v>4</v>
      </c>
      <c r="C429" s="47" t="s">
        <v>773</v>
      </c>
      <c r="D429" s="47">
        <v>650023021</v>
      </c>
      <c r="E429" s="31">
        <v>3404</v>
      </c>
      <c r="F429" s="24" t="s">
        <v>252</v>
      </c>
      <c r="G429" s="31">
        <v>3141</v>
      </c>
      <c r="H429" s="24" t="s">
        <v>461</v>
      </c>
      <c r="I429" s="41">
        <v>84165</v>
      </c>
      <c r="J429" s="41">
        <v>748</v>
      </c>
      <c r="K429" s="42">
        <v>0.25329999999999997</v>
      </c>
    </row>
    <row r="430" spans="1:11" x14ac:dyDescent="0.2">
      <c r="A430" s="47">
        <v>7</v>
      </c>
      <c r="B430" s="47">
        <v>4</v>
      </c>
      <c r="C430" s="47" t="s">
        <v>773</v>
      </c>
      <c r="D430" s="47">
        <v>650023021</v>
      </c>
      <c r="E430" s="31">
        <v>3404</v>
      </c>
      <c r="F430" s="24" t="s">
        <v>252</v>
      </c>
      <c r="G430" s="31">
        <v>3141</v>
      </c>
      <c r="H430" s="24" t="s">
        <v>252</v>
      </c>
      <c r="I430" s="41">
        <v>499011</v>
      </c>
      <c r="J430" s="41">
        <v>4097</v>
      </c>
      <c r="K430" s="42">
        <v>1.4933000000000005</v>
      </c>
    </row>
    <row r="431" spans="1:11" x14ac:dyDescent="0.2">
      <c r="A431" s="31">
        <v>7</v>
      </c>
      <c r="B431" s="31">
        <v>4</v>
      </c>
      <c r="C431" s="47" t="s">
        <v>773</v>
      </c>
      <c r="D431" s="31">
        <v>650023021</v>
      </c>
      <c r="E431" s="31">
        <v>3404</v>
      </c>
      <c r="F431" s="24" t="s">
        <v>252</v>
      </c>
      <c r="G431" s="31">
        <v>3143</v>
      </c>
      <c r="H431" s="24" t="s">
        <v>624</v>
      </c>
      <c r="I431" s="41">
        <v>13020</v>
      </c>
      <c r="J431" s="33">
        <v>639</v>
      </c>
      <c r="K431" s="42">
        <v>4.9316666666666675E-2</v>
      </c>
    </row>
    <row r="432" spans="1:11" x14ac:dyDescent="0.2">
      <c r="A432" s="36">
        <v>7</v>
      </c>
      <c r="B432" s="36">
        <v>4</v>
      </c>
      <c r="C432" s="36" t="s">
        <v>773</v>
      </c>
      <c r="D432" s="36">
        <v>650023021</v>
      </c>
      <c r="E432" s="36">
        <v>3404</v>
      </c>
      <c r="F432" s="48" t="s">
        <v>933</v>
      </c>
      <c r="G432" s="36"/>
      <c r="H432" s="48"/>
      <c r="I432" s="44">
        <f t="shared" ref="I432:K432" si="154">SUM(I429:I431)</f>
        <v>596196</v>
      </c>
      <c r="J432" s="44">
        <f t="shared" si="154"/>
        <v>5484</v>
      </c>
      <c r="K432" s="45">
        <f t="shared" si="154"/>
        <v>1.795916666666667</v>
      </c>
    </row>
    <row r="433" spans="1:11" x14ac:dyDescent="0.2">
      <c r="A433" s="47">
        <v>8</v>
      </c>
      <c r="B433" s="47">
        <v>4</v>
      </c>
      <c r="C433" s="47" t="s">
        <v>773</v>
      </c>
      <c r="D433" s="47">
        <v>600098451</v>
      </c>
      <c r="E433" s="31">
        <v>5409</v>
      </c>
      <c r="F433" s="24" t="s">
        <v>73</v>
      </c>
      <c r="G433" s="31">
        <v>3141</v>
      </c>
      <c r="H433" s="24" t="s">
        <v>73</v>
      </c>
      <c r="I433" s="41">
        <v>157496</v>
      </c>
      <c r="J433" s="41">
        <v>748</v>
      </c>
      <c r="K433" s="42">
        <v>0.47</v>
      </c>
    </row>
    <row r="434" spans="1:11" x14ac:dyDescent="0.2">
      <c r="A434" s="36">
        <v>8</v>
      </c>
      <c r="B434" s="36">
        <v>4</v>
      </c>
      <c r="C434" s="36" t="s">
        <v>773</v>
      </c>
      <c r="D434" s="36">
        <v>600098451</v>
      </c>
      <c r="E434" s="36">
        <v>5409</v>
      </c>
      <c r="F434" s="48" t="s">
        <v>934</v>
      </c>
      <c r="G434" s="36"/>
      <c r="H434" s="48"/>
      <c r="I434" s="44">
        <f t="shared" ref="I434:K434" si="155">SUM(I433:I433)</f>
        <v>157496</v>
      </c>
      <c r="J434" s="44">
        <f t="shared" si="155"/>
        <v>748</v>
      </c>
      <c r="K434" s="45">
        <f t="shared" si="155"/>
        <v>0.47</v>
      </c>
    </row>
    <row r="435" spans="1:11" x14ac:dyDescent="0.2">
      <c r="A435" s="47">
        <v>9</v>
      </c>
      <c r="B435" s="47">
        <v>4</v>
      </c>
      <c r="C435" s="47" t="s">
        <v>773</v>
      </c>
      <c r="D435" s="47">
        <v>600099164</v>
      </c>
      <c r="E435" s="31">
        <v>5408</v>
      </c>
      <c r="F435" s="24" t="s">
        <v>253</v>
      </c>
      <c r="G435" s="31">
        <v>3141</v>
      </c>
      <c r="H435" s="24" t="s">
        <v>253</v>
      </c>
      <c r="I435" s="41">
        <v>221254</v>
      </c>
      <c r="J435" s="41">
        <v>1717</v>
      </c>
      <c r="K435" s="42">
        <v>0.6633</v>
      </c>
    </row>
    <row r="436" spans="1:11" x14ac:dyDescent="0.2">
      <c r="A436" s="31">
        <v>9</v>
      </c>
      <c r="B436" s="31">
        <v>4</v>
      </c>
      <c r="C436" s="47" t="s">
        <v>773</v>
      </c>
      <c r="D436" s="31">
        <v>600099164</v>
      </c>
      <c r="E436" s="31">
        <v>5408</v>
      </c>
      <c r="F436" s="24" t="s">
        <v>253</v>
      </c>
      <c r="G436" s="31">
        <v>3143</v>
      </c>
      <c r="H436" s="24" t="s">
        <v>625</v>
      </c>
      <c r="I436" s="41">
        <v>4589</v>
      </c>
      <c r="J436" s="33">
        <v>225</v>
      </c>
      <c r="K436" s="42">
        <v>1.7383333333333334E-2</v>
      </c>
    </row>
    <row r="437" spans="1:11" x14ac:dyDescent="0.2">
      <c r="A437" s="36">
        <v>9</v>
      </c>
      <c r="B437" s="36">
        <v>4</v>
      </c>
      <c r="C437" s="36" t="s">
        <v>773</v>
      </c>
      <c r="D437" s="36">
        <v>600099164</v>
      </c>
      <c r="E437" s="36">
        <v>5408</v>
      </c>
      <c r="F437" s="48" t="s">
        <v>935</v>
      </c>
      <c r="G437" s="36"/>
      <c r="H437" s="48"/>
      <c r="I437" s="44">
        <f t="shared" ref="I437:K437" si="156">SUM(I435:I436)</f>
        <v>225843</v>
      </c>
      <c r="J437" s="44">
        <f t="shared" si="156"/>
        <v>1942</v>
      </c>
      <c r="K437" s="45">
        <f t="shared" si="156"/>
        <v>0.68068333333333331</v>
      </c>
    </row>
    <row r="438" spans="1:11" x14ac:dyDescent="0.2">
      <c r="A438" s="47">
        <v>10</v>
      </c>
      <c r="B438" s="47">
        <v>4</v>
      </c>
      <c r="C438" s="47" t="s">
        <v>773</v>
      </c>
      <c r="D438" s="47">
        <v>650040384</v>
      </c>
      <c r="E438" s="31">
        <v>3424</v>
      </c>
      <c r="F438" s="24" t="s">
        <v>254</v>
      </c>
      <c r="G438" s="31">
        <v>3141</v>
      </c>
      <c r="H438" s="24" t="s">
        <v>297</v>
      </c>
      <c r="I438" s="41">
        <v>42151</v>
      </c>
      <c r="J438" s="41">
        <v>396</v>
      </c>
      <c r="K438" s="42">
        <v>0.12329999999999999</v>
      </c>
    </row>
    <row r="439" spans="1:11" x14ac:dyDescent="0.2">
      <c r="A439" s="47">
        <v>10</v>
      </c>
      <c r="B439" s="47">
        <v>4</v>
      </c>
      <c r="C439" s="47" t="s">
        <v>773</v>
      </c>
      <c r="D439" s="47">
        <v>650040384</v>
      </c>
      <c r="E439" s="31">
        <v>3424</v>
      </c>
      <c r="F439" s="24" t="s">
        <v>254</v>
      </c>
      <c r="G439" s="31">
        <v>3141</v>
      </c>
      <c r="H439" s="24" t="s">
        <v>71</v>
      </c>
      <c r="I439" s="41">
        <v>132271</v>
      </c>
      <c r="J439" s="41">
        <v>651</v>
      </c>
      <c r="K439" s="42">
        <v>0.39329999999999998</v>
      </c>
    </row>
    <row r="440" spans="1:11" x14ac:dyDescent="0.2">
      <c r="A440" s="31">
        <v>10</v>
      </c>
      <c r="B440" s="31">
        <v>4</v>
      </c>
      <c r="C440" s="47" t="s">
        <v>773</v>
      </c>
      <c r="D440" s="31">
        <v>650040384</v>
      </c>
      <c r="E440" s="31">
        <v>3424</v>
      </c>
      <c r="F440" s="24" t="s">
        <v>254</v>
      </c>
      <c r="G440" s="31">
        <v>3143</v>
      </c>
      <c r="H440" s="24" t="s">
        <v>626</v>
      </c>
      <c r="I440" s="41">
        <v>4589</v>
      </c>
      <c r="J440" s="33">
        <v>225</v>
      </c>
      <c r="K440" s="42">
        <v>1.7383333333333334E-2</v>
      </c>
    </row>
    <row r="441" spans="1:11" x14ac:dyDescent="0.2">
      <c r="A441" s="36">
        <v>10</v>
      </c>
      <c r="B441" s="36">
        <v>4</v>
      </c>
      <c r="C441" s="36" t="s">
        <v>773</v>
      </c>
      <c r="D441" s="36">
        <v>650040384</v>
      </c>
      <c r="E441" s="36">
        <v>3424</v>
      </c>
      <c r="F441" s="48" t="s">
        <v>936</v>
      </c>
      <c r="G441" s="36"/>
      <c r="H441" s="48"/>
      <c r="I441" s="44">
        <f t="shared" ref="I441:K441" si="157">SUM(I438:I440)</f>
        <v>179011</v>
      </c>
      <c r="J441" s="44">
        <f t="shared" si="157"/>
        <v>1272</v>
      </c>
      <c r="K441" s="45">
        <f t="shared" si="157"/>
        <v>0.53398333333333325</v>
      </c>
    </row>
    <row r="442" spans="1:11" x14ac:dyDescent="0.2">
      <c r="A442" s="47">
        <v>11</v>
      </c>
      <c r="B442" s="47">
        <v>4</v>
      </c>
      <c r="C442" s="47" t="s">
        <v>773</v>
      </c>
      <c r="D442" s="47">
        <v>600078183</v>
      </c>
      <c r="E442" s="31">
        <v>3430</v>
      </c>
      <c r="F442" s="24" t="s">
        <v>72</v>
      </c>
      <c r="G442" s="31">
        <v>3141</v>
      </c>
      <c r="H442" s="24" t="s">
        <v>72</v>
      </c>
      <c r="I442" s="41">
        <v>163841</v>
      </c>
      <c r="J442" s="41">
        <v>799</v>
      </c>
      <c r="K442" s="42">
        <v>0.49329999999999996</v>
      </c>
    </row>
    <row r="443" spans="1:11" x14ac:dyDescent="0.2">
      <c r="A443" s="36">
        <v>11</v>
      </c>
      <c r="B443" s="36">
        <v>4</v>
      </c>
      <c r="C443" s="36" t="s">
        <v>773</v>
      </c>
      <c r="D443" s="36">
        <v>600078183</v>
      </c>
      <c r="E443" s="36">
        <v>3430</v>
      </c>
      <c r="F443" s="48" t="s">
        <v>937</v>
      </c>
      <c r="G443" s="36"/>
      <c r="H443" s="48"/>
      <c r="I443" s="44">
        <f t="shared" ref="I443:K443" si="158">SUM(I442:I442)</f>
        <v>163841</v>
      </c>
      <c r="J443" s="44">
        <f t="shared" si="158"/>
        <v>799</v>
      </c>
      <c r="K443" s="45">
        <f t="shared" si="158"/>
        <v>0.49329999999999996</v>
      </c>
    </row>
    <row r="444" spans="1:11" x14ac:dyDescent="0.2">
      <c r="A444" s="47">
        <v>12</v>
      </c>
      <c r="B444" s="47">
        <v>4</v>
      </c>
      <c r="C444" s="47" t="s">
        <v>773</v>
      </c>
      <c r="D444" s="47">
        <v>600078370</v>
      </c>
      <c r="E444" s="31">
        <v>3431</v>
      </c>
      <c r="F444" s="24" t="s">
        <v>103</v>
      </c>
      <c r="G444" s="31">
        <v>3141</v>
      </c>
      <c r="H444" s="24" t="s">
        <v>103</v>
      </c>
      <c r="I444" s="41">
        <v>116941</v>
      </c>
      <c r="J444" s="41">
        <v>731</v>
      </c>
      <c r="K444" s="42">
        <v>0.35330000000000006</v>
      </c>
    </row>
    <row r="445" spans="1:11" x14ac:dyDescent="0.2">
      <c r="A445" s="31">
        <v>12</v>
      </c>
      <c r="B445" s="31">
        <v>4</v>
      </c>
      <c r="C445" s="47" t="s">
        <v>773</v>
      </c>
      <c r="D445" s="31">
        <v>600078370</v>
      </c>
      <c r="E445" s="31">
        <v>3431</v>
      </c>
      <c r="F445" s="24" t="s">
        <v>103</v>
      </c>
      <c r="G445" s="31">
        <v>3143</v>
      </c>
      <c r="H445" s="24" t="s">
        <v>627</v>
      </c>
      <c r="I445" s="41">
        <v>5311</v>
      </c>
      <c r="J445" s="33">
        <v>261</v>
      </c>
      <c r="K445" s="42">
        <v>2.0116666666666665E-2</v>
      </c>
    </row>
    <row r="446" spans="1:11" x14ac:dyDescent="0.2">
      <c r="A446" s="36">
        <v>12</v>
      </c>
      <c r="B446" s="36">
        <v>4</v>
      </c>
      <c r="C446" s="36" t="s">
        <v>773</v>
      </c>
      <c r="D446" s="36">
        <v>600078370</v>
      </c>
      <c r="E446" s="36">
        <v>3431</v>
      </c>
      <c r="F446" s="48" t="s">
        <v>938</v>
      </c>
      <c r="G446" s="36"/>
      <c r="H446" s="48"/>
      <c r="I446" s="44">
        <f t="shared" ref="I446:K446" si="159">SUM(I444:I445)</f>
        <v>122252</v>
      </c>
      <c r="J446" s="44">
        <f t="shared" si="159"/>
        <v>992</v>
      </c>
      <c r="K446" s="45">
        <f t="shared" si="159"/>
        <v>0.37341666666666673</v>
      </c>
    </row>
    <row r="447" spans="1:11" x14ac:dyDescent="0.2">
      <c r="A447" s="47">
        <v>13</v>
      </c>
      <c r="B447" s="47">
        <v>4</v>
      </c>
      <c r="C447" s="47" t="s">
        <v>773</v>
      </c>
      <c r="D447" s="47">
        <v>600078051</v>
      </c>
      <c r="E447" s="31">
        <v>3437</v>
      </c>
      <c r="F447" s="24" t="s">
        <v>67</v>
      </c>
      <c r="G447" s="31">
        <v>3141</v>
      </c>
      <c r="H447" s="24" t="s">
        <v>67</v>
      </c>
      <c r="I447" s="41">
        <v>231942</v>
      </c>
      <c r="J447" s="41">
        <v>1326</v>
      </c>
      <c r="K447" s="42">
        <v>0.69330000000000003</v>
      </c>
    </row>
    <row r="448" spans="1:11" x14ac:dyDescent="0.2">
      <c r="A448" s="36">
        <v>13</v>
      </c>
      <c r="B448" s="36">
        <v>4</v>
      </c>
      <c r="C448" s="36" t="s">
        <v>773</v>
      </c>
      <c r="D448" s="36">
        <v>600078051</v>
      </c>
      <c r="E448" s="36">
        <v>3437</v>
      </c>
      <c r="F448" s="48" t="s">
        <v>939</v>
      </c>
      <c r="G448" s="36"/>
      <c r="H448" s="48"/>
      <c r="I448" s="44">
        <f t="shared" ref="I448:K448" si="160">SUM(I447:I447)</f>
        <v>231942</v>
      </c>
      <c r="J448" s="44">
        <f t="shared" si="160"/>
        <v>1326</v>
      </c>
      <c r="K448" s="45">
        <f t="shared" si="160"/>
        <v>0.69330000000000003</v>
      </c>
    </row>
    <row r="449" spans="1:11" x14ac:dyDescent="0.2">
      <c r="A449" s="47">
        <v>14</v>
      </c>
      <c r="B449" s="47">
        <v>4</v>
      </c>
      <c r="C449" s="47" t="s">
        <v>773</v>
      </c>
      <c r="D449" s="47">
        <v>600078485</v>
      </c>
      <c r="E449" s="31">
        <v>3436</v>
      </c>
      <c r="F449" s="24" t="s">
        <v>101</v>
      </c>
      <c r="G449" s="31">
        <v>3141</v>
      </c>
      <c r="H449" s="24" t="s">
        <v>276</v>
      </c>
      <c r="I449" s="41">
        <v>725151</v>
      </c>
      <c r="J449" s="41">
        <v>6511</v>
      </c>
      <c r="K449" s="42">
        <v>2.1767000000000003</v>
      </c>
    </row>
    <row r="450" spans="1:11" x14ac:dyDescent="0.2">
      <c r="A450" s="31">
        <v>14</v>
      </c>
      <c r="B450" s="31">
        <v>4</v>
      </c>
      <c r="C450" s="47" t="s">
        <v>773</v>
      </c>
      <c r="D450" s="31">
        <v>600078485</v>
      </c>
      <c r="E450" s="31">
        <v>3436</v>
      </c>
      <c r="F450" s="24" t="s">
        <v>101</v>
      </c>
      <c r="G450" s="31">
        <v>3143</v>
      </c>
      <c r="H450" s="24" t="s">
        <v>628</v>
      </c>
      <c r="I450" s="41">
        <v>19980</v>
      </c>
      <c r="J450" s="33">
        <v>981</v>
      </c>
      <c r="K450" s="42">
        <v>7.5683333333333325E-2</v>
      </c>
    </row>
    <row r="451" spans="1:11" x14ac:dyDescent="0.2">
      <c r="A451" s="36">
        <v>14</v>
      </c>
      <c r="B451" s="36">
        <v>4</v>
      </c>
      <c r="C451" s="36" t="s">
        <v>773</v>
      </c>
      <c r="D451" s="36">
        <v>600078485</v>
      </c>
      <c r="E451" s="36">
        <v>3436</v>
      </c>
      <c r="F451" s="48" t="s">
        <v>940</v>
      </c>
      <c r="G451" s="36"/>
      <c r="H451" s="48"/>
      <c r="I451" s="44">
        <f t="shared" ref="I451:K451" si="161">SUM(I449:I450)</f>
        <v>745131</v>
      </c>
      <c r="J451" s="44">
        <f t="shared" si="161"/>
        <v>7492</v>
      </c>
      <c r="K451" s="45">
        <f t="shared" si="161"/>
        <v>2.2523833333333334</v>
      </c>
    </row>
    <row r="452" spans="1:11" x14ac:dyDescent="0.2">
      <c r="A452" s="47">
        <v>15</v>
      </c>
      <c r="B452" s="47">
        <v>4</v>
      </c>
      <c r="C452" s="47" t="s">
        <v>773</v>
      </c>
      <c r="D452" s="47">
        <v>600078205</v>
      </c>
      <c r="E452" s="31">
        <v>3442</v>
      </c>
      <c r="F452" s="24" t="s">
        <v>69</v>
      </c>
      <c r="G452" s="31">
        <v>3141</v>
      </c>
      <c r="H452" s="24" t="s">
        <v>69</v>
      </c>
      <c r="I452" s="41">
        <v>253511</v>
      </c>
      <c r="J452" s="41">
        <v>1513</v>
      </c>
      <c r="K452" s="42">
        <v>0.75999999999999979</v>
      </c>
    </row>
    <row r="453" spans="1:11" x14ac:dyDescent="0.2">
      <c r="A453" s="36">
        <v>15</v>
      </c>
      <c r="B453" s="36">
        <v>4</v>
      </c>
      <c r="C453" s="36" t="s">
        <v>773</v>
      </c>
      <c r="D453" s="36">
        <v>600078205</v>
      </c>
      <c r="E453" s="36">
        <v>3442</v>
      </c>
      <c r="F453" s="48" t="s">
        <v>941</v>
      </c>
      <c r="G453" s="36"/>
      <c r="H453" s="48"/>
      <c r="I453" s="44">
        <f t="shared" ref="I453:K453" si="162">SUM(I452:I452)</f>
        <v>253511</v>
      </c>
      <c r="J453" s="44">
        <f t="shared" si="162"/>
        <v>1513</v>
      </c>
      <c r="K453" s="45">
        <f t="shared" si="162"/>
        <v>0.75999999999999979</v>
      </c>
    </row>
    <row r="454" spans="1:11" x14ac:dyDescent="0.2">
      <c r="A454" s="47">
        <v>16</v>
      </c>
      <c r="B454" s="47">
        <v>4</v>
      </c>
      <c r="C454" s="47" t="s">
        <v>773</v>
      </c>
      <c r="D454" s="47">
        <v>600078264</v>
      </c>
      <c r="E454" s="31">
        <v>3452</v>
      </c>
      <c r="F454" s="24" t="s">
        <v>255</v>
      </c>
      <c r="G454" s="31">
        <v>3141</v>
      </c>
      <c r="H454" s="24" t="s">
        <v>255</v>
      </c>
      <c r="I454" s="41">
        <v>130524</v>
      </c>
      <c r="J454" s="41">
        <v>578</v>
      </c>
      <c r="K454" s="42">
        <v>0.3899999999999999</v>
      </c>
    </row>
    <row r="455" spans="1:11" x14ac:dyDescent="0.2">
      <c r="A455" s="47">
        <v>16</v>
      </c>
      <c r="B455" s="47">
        <v>4</v>
      </c>
      <c r="C455" s="47" t="s">
        <v>773</v>
      </c>
      <c r="D455" s="47">
        <v>600078264</v>
      </c>
      <c r="E455" s="31">
        <v>3452</v>
      </c>
      <c r="F455" s="24" t="s">
        <v>255</v>
      </c>
      <c r="G455" s="31">
        <v>3141</v>
      </c>
      <c r="H455" s="24" t="s">
        <v>472</v>
      </c>
      <c r="I455" s="41">
        <v>379464</v>
      </c>
      <c r="J455" s="41">
        <v>3434</v>
      </c>
      <c r="K455" s="42">
        <v>1.1367000000000003</v>
      </c>
    </row>
    <row r="456" spans="1:11" x14ac:dyDescent="0.2">
      <c r="A456" s="36">
        <v>16</v>
      </c>
      <c r="B456" s="36">
        <v>4</v>
      </c>
      <c r="C456" s="36" t="s">
        <v>773</v>
      </c>
      <c r="D456" s="36">
        <v>600078264</v>
      </c>
      <c r="E456" s="36">
        <v>3452</v>
      </c>
      <c r="F456" s="48" t="s">
        <v>942</v>
      </c>
      <c r="G456" s="36"/>
      <c r="H456" s="48"/>
      <c r="I456" s="44">
        <f t="shared" ref="I456:K456" si="163">SUM(I454:I455)</f>
        <v>509988</v>
      </c>
      <c r="J456" s="44">
        <f t="shared" si="163"/>
        <v>4012</v>
      </c>
      <c r="K456" s="45">
        <f t="shared" si="163"/>
        <v>1.5267000000000002</v>
      </c>
    </row>
    <row r="457" spans="1:11" x14ac:dyDescent="0.2">
      <c r="A457" s="31">
        <v>16</v>
      </c>
      <c r="B457" s="31">
        <v>4</v>
      </c>
      <c r="C457" s="47" t="s">
        <v>773</v>
      </c>
      <c r="D457" s="31">
        <v>600078264</v>
      </c>
      <c r="E457" s="31">
        <v>3452</v>
      </c>
      <c r="F457" s="51" t="s">
        <v>629</v>
      </c>
      <c r="G457" s="31">
        <v>3143</v>
      </c>
      <c r="H457" s="24" t="s">
        <v>630</v>
      </c>
      <c r="I457" s="41">
        <v>2191</v>
      </c>
      <c r="J457" s="33">
        <v>108</v>
      </c>
      <c r="K457" s="42">
        <v>8.3000000000000018E-3</v>
      </c>
    </row>
    <row r="458" spans="1:11" x14ac:dyDescent="0.2">
      <c r="A458" s="31">
        <v>16</v>
      </c>
      <c r="B458" s="31">
        <v>4</v>
      </c>
      <c r="C458" s="47" t="s">
        <v>773</v>
      </c>
      <c r="D458" s="31">
        <v>600078264</v>
      </c>
      <c r="E458" s="31">
        <v>3452</v>
      </c>
      <c r="F458" s="51" t="s">
        <v>629</v>
      </c>
      <c r="G458" s="31">
        <v>3143</v>
      </c>
      <c r="H458" s="24" t="s">
        <v>631</v>
      </c>
      <c r="I458" s="41">
        <v>10441</v>
      </c>
      <c r="J458" s="33">
        <v>513</v>
      </c>
      <c r="K458" s="42">
        <v>3.9549999999999988E-2</v>
      </c>
    </row>
    <row r="459" spans="1:11" x14ac:dyDescent="0.2">
      <c r="A459" s="36">
        <v>16</v>
      </c>
      <c r="B459" s="36">
        <v>4</v>
      </c>
      <c r="C459" s="36" t="s">
        <v>773</v>
      </c>
      <c r="D459" s="36">
        <v>600078264</v>
      </c>
      <c r="E459" s="36">
        <v>3452</v>
      </c>
      <c r="F459" s="52" t="s">
        <v>943</v>
      </c>
      <c r="G459" s="36"/>
      <c r="H459" s="48"/>
      <c r="I459" s="44">
        <f t="shared" ref="I459:K459" si="164">SUM(I457:I458)</f>
        <v>12632</v>
      </c>
      <c r="J459" s="44">
        <f t="shared" si="164"/>
        <v>621</v>
      </c>
      <c r="K459" s="45">
        <f t="shared" si="164"/>
        <v>4.784999999999999E-2</v>
      </c>
    </row>
    <row r="460" spans="1:11" x14ac:dyDescent="0.2">
      <c r="A460" s="47">
        <v>17</v>
      </c>
      <c r="B460" s="47">
        <v>4</v>
      </c>
      <c r="C460" s="47" t="s">
        <v>773</v>
      </c>
      <c r="D460" s="47">
        <v>600078604</v>
      </c>
      <c r="E460" s="31">
        <v>3445</v>
      </c>
      <c r="F460" s="24" t="s">
        <v>256</v>
      </c>
      <c r="G460" s="31">
        <v>3141</v>
      </c>
      <c r="H460" s="24" t="s">
        <v>256</v>
      </c>
      <c r="I460" s="41">
        <v>162853</v>
      </c>
      <c r="J460" s="41">
        <v>765</v>
      </c>
      <c r="K460" s="42">
        <v>0.48669999999999991</v>
      </c>
    </row>
    <row r="461" spans="1:11" x14ac:dyDescent="0.2">
      <c r="A461" s="31">
        <v>17</v>
      </c>
      <c r="B461" s="31">
        <v>4</v>
      </c>
      <c r="C461" s="47" t="s">
        <v>773</v>
      </c>
      <c r="D461" s="31">
        <v>600078604</v>
      </c>
      <c r="E461" s="31">
        <v>3445</v>
      </c>
      <c r="F461" s="51" t="s">
        <v>256</v>
      </c>
      <c r="G461" s="31">
        <v>3143</v>
      </c>
      <c r="H461" s="51" t="s">
        <v>632</v>
      </c>
      <c r="I461" s="41">
        <v>4770</v>
      </c>
      <c r="J461" s="33">
        <v>234</v>
      </c>
      <c r="K461" s="42">
        <v>1.8066666666666668E-2</v>
      </c>
    </row>
    <row r="462" spans="1:11" x14ac:dyDescent="0.2">
      <c r="A462" s="36">
        <v>17</v>
      </c>
      <c r="B462" s="36">
        <v>4</v>
      </c>
      <c r="C462" s="36" t="s">
        <v>773</v>
      </c>
      <c r="D462" s="36">
        <v>600078604</v>
      </c>
      <c r="E462" s="36">
        <v>3445</v>
      </c>
      <c r="F462" s="52" t="s">
        <v>944</v>
      </c>
      <c r="G462" s="36"/>
      <c r="H462" s="52"/>
      <c r="I462" s="44">
        <f t="shared" ref="I462:K462" si="165">SUM(I460:I461)</f>
        <v>167623</v>
      </c>
      <c r="J462" s="44">
        <f t="shared" si="165"/>
        <v>999</v>
      </c>
      <c r="K462" s="45">
        <f t="shared" si="165"/>
        <v>0.50476666666666659</v>
      </c>
    </row>
    <row r="463" spans="1:11" x14ac:dyDescent="0.2">
      <c r="A463" s="59"/>
      <c r="B463" s="59"/>
      <c r="C463" s="59"/>
      <c r="D463" s="59"/>
      <c r="E463" s="60"/>
      <c r="F463" s="59"/>
      <c r="G463" s="60"/>
      <c r="H463" s="59"/>
      <c r="I463" s="57">
        <f>I462+I459+I456+I453+I451+I448+I446+I443+I441+I437+I434+I432+I428+I425+I423+I419+I417</f>
        <v>4221579</v>
      </c>
      <c r="J463" s="57">
        <f t="shared" ref="J463:K463" si="166">J462+J459+J456+J453+J451+J448+J446+J443+J441+J437+J434+J432+J428+J425+J423+J419+J417</f>
        <v>33312</v>
      </c>
      <c r="K463" s="58">
        <f t="shared" si="166"/>
        <v>12.764649999999998</v>
      </c>
    </row>
    <row r="464" spans="1:11" x14ac:dyDescent="0.2">
      <c r="A464" s="47">
        <v>1</v>
      </c>
      <c r="B464" s="47">
        <v>5</v>
      </c>
      <c r="C464" s="47" t="s">
        <v>774</v>
      </c>
      <c r="D464" s="47">
        <v>691008604</v>
      </c>
      <c r="E464" s="31">
        <v>3475</v>
      </c>
      <c r="F464" s="24" t="s">
        <v>105</v>
      </c>
      <c r="G464" s="31">
        <v>3141</v>
      </c>
      <c r="H464" s="24" t="s">
        <v>105</v>
      </c>
      <c r="I464" s="41">
        <v>150474</v>
      </c>
      <c r="J464" s="41">
        <v>697</v>
      </c>
      <c r="K464" s="42">
        <v>0.4467000000000001</v>
      </c>
    </row>
    <row r="465" spans="1:11" x14ac:dyDescent="0.2">
      <c r="A465" s="36">
        <v>1</v>
      </c>
      <c r="B465" s="36">
        <v>5</v>
      </c>
      <c r="C465" s="36" t="s">
        <v>774</v>
      </c>
      <c r="D465" s="36">
        <v>691008604</v>
      </c>
      <c r="E465" s="36">
        <v>3475</v>
      </c>
      <c r="F465" s="48" t="s">
        <v>928</v>
      </c>
      <c r="G465" s="36"/>
      <c r="H465" s="48"/>
      <c r="I465" s="44">
        <f t="shared" ref="I465:K465" si="167">SUM(I464:I464)</f>
        <v>150474</v>
      </c>
      <c r="J465" s="44">
        <f t="shared" si="167"/>
        <v>697</v>
      </c>
      <c r="K465" s="45">
        <f t="shared" si="167"/>
        <v>0.4467000000000001</v>
      </c>
    </row>
    <row r="466" spans="1:11" x14ac:dyDescent="0.2">
      <c r="A466" s="47">
        <v>2</v>
      </c>
      <c r="B466" s="47">
        <v>5</v>
      </c>
      <c r="C466" s="47" t="s">
        <v>774</v>
      </c>
      <c r="D466" s="47">
        <v>600078116</v>
      </c>
      <c r="E466" s="31">
        <v>3449</v>
      </c>
      <c r="F466" s="24" t="s">
        <v>104</v>
      </c>
      <c r="G466" s="31">
        <v>3141</v>
      </c>
      <c r="H466" s="24" t="s">
        <v>104</v>
      </c>
      <c r="I466" s="41">
        <v>186245</v>
      </c>
      <c r="J466" s="41">
        <v>969</v>
      </c>
      <c r="K466" s="42">
        <v>0.56329999999999991</v>
      </c>
    </row>
    <row r="467" spans="1:11" x14ac:dyDescent="0.2">
      <c r="A467" s="36">
        <v>2</v>
      </c>
      <c r="B467" s="36">
        <v>5</v>
      </c>
      <c r="C467" s="36" t="s">
        <v>774</v>
      </c>
      <c r="D467" s="36">
        <v>600078116</v>
      </c>
      <c r="E467" s="36">
        <v>3449</v>
      </c>
      <c r="F467" s="48" t="s">
        <v>945</v>
      </c>
      <c r="G467" s="36"/>
      <c r="H467" s="48"/>
      <c r="I467" s="44">
        <f t="shared" ref="I467:K467" si="168">SUM(I466:I466)</f>
        <v>186245</v>
      </c>
      <c r="J467" s="44">
        <f t="shared" si="168"/>
        <v>969</v>
      </c>
      <c r="K467" s="45">
        <f t="shared" si="168"/>
        <v>0.56329999999999991</v>
      </c>
    </row>
    <row r="468" spans="1:11" x14ac:dyDescent="0.2">
      <c r="A468" s="47">
        <v>3</v>
      </c>
      <c r="B468" s="47">
        <v>5</v>
      </c>
      <c r="C468" s="47" t="s">
        <v>774</v>
      </c>
      <c r="D468" s="47">
        <v>600078621</v>
      </c>
      <c r="E468" s="31">
        <v>3451</v>
      </c>
      <c r="F468" s="24" t="s">
        <v>324</v>
      </c>
      <c r="G468" s="31">
        <v>3141</v>
      </c>
      <c r="H468" s="24" t="s">
        <v>324</v>
      </c>
      <c r="I468" s="41">
        <v>194906</v>
      </c>
      <c r="J468" s="41">
        <v>1020</v>
      </c>
      <c r="K468" s="42">
        <v>0.58000000000000007</v>
      </c>
    </row>
    <row r="469" spans="1:11" x14ac:dyDescent="0.2">
      <c r="A469" s="36">
        <v>3</v>
      </c>
      <c r="B469" s="36">
        <v>5</v>
      </c>
      <c r="C469" s="36" t="s">
        <v>774</v>
      </c>
      <c r="D469" s="36">
        <v>600078621</v>
      </c>
      <c r="E469" s="36">
        <v>3451</v>
      </c>
      <c r="F469" s="48" t="s">
        <v>946</v>
      </c>
      <c r="G469" s="36"/>
      <c r="H469" s="48"/>
      <c r="I469" s="44">
        <f t="shared" ref="I469:K469" si="169">SUM(I468:I468)</f>
        <v>194906</v>
      </c>
      <c r="J469" s="44">
        <f t="shared" si="169"/>
        <v>1020</v>
      </c>
      <c r="K469" s="45">
        <f t="shared" si="169"/>
        <v>0.58000000000000007</v>
      </c>
    </row>
    <row r="470" spans="1:11" x14ac:dyDescent="0.2">
      <c r="A470" s="61">
        <v>4</v>
      </c>
      <c r="B470" s="61">
        <v>5</v>
      </c>
      <c r="C470" s="47" t="s">
        <v>774</v>
      </c>
      <c r="D470" s="61">
        <v>600029051</v>
      </c>
      <c r="E470" s="61">
        <v>3456</v>
      </c>
      <c r="F470" s="24" t="s">
        <v>505</v>
      </c>
      <c r="G470" s="61">
        <v>3233</v>
      </c>
      <c r="H470" s="24" t="s">
        <v>506</v>
      </c>
      <c r="I470" s="33">
        <v>155323</v>
      </c>
      <c r="J470" s="34">
        <v>1038</v>
      </c>
      <c r="K470" s="35">
        <v>0.49990000000000001</v>
      </c>
    </row>
    <row r="471" spans="1:11" x14ac:dyDescent="0.2">
      <c r="A471" s="36">
        <v>4</v>
      </c>
      <c r="B471" s="36">
        <v>5</v>
      </c>
      <c r="C471" s="36" t="s">
        <v>774</v>
      </c>
      <c r="D471" s="36">
        <v>600029051</v>
      </c>
      <c r="E471" s="36">
        <v>3456</v>
      </c>
      <c r="F471" s="48" t="s">
        <v>947</v>
      </c>
      <c r="G471" s="62"/>
      <c r="H471" s="48"/>
      <c r="I471" s="38">
        <f t="shared" ref="I471:K471" si="170">SUM(I470:I470)</f>
        <v>155323</v>
      </c>
      <c r="J471" s="38">
        <f t="shared" si="170"/>
        <v>1038</v>
      </c>
      <c r="K471" s="39">
        <f t="shared" si="170"/>
        <v>0.49990000000000001</v>
      </c>
    </row>
    <row r="472" spans="1:11" x14ac:dyDescent="0.2">
      <c r="A472" s="47">
        <v>5</v>
      </c>
      <c r="B472" s="47">
        <v>5</v>
      </c>
      <c r="C472" s="47" t="s">
        <v>774</v>
      </c>
      <c r="D472" s="47">
        <v>600078531</v>
      </c>
      <c r="E472" s="31">
        <v>3447</v>
      </c>
      <c r="F472" s="24" t="s">
        <v>106</v>
      </c>
      <c r="G472" s="31">
        <v>3141</v>
      </c>
      <c r="H472" s="24" t="s">
        <v>106</v>
      </c>
      <c r="I472" s="41">
        <v>430398</v>
      </c>
      <c r="J472" s="41">
        <v>4029</v>
      </c>
      <c r="K472" s="42">
        <v>1.29</v>
      </c>
    </row>
    <row r="473" spans="1:11" x14ac:dyDescent="0.2">
      <c r="A473" s="31">
        <v>5</v>
      </c>
      <c r="B473" s="31">
        <v>5</v>
      </c>
      <c r="C473" s="47" t="s">
        <v>774</v>
      </c>
      <c r="D473" s="24">
        <v>600078531</v>
      </c>
      <c r="E473" s="31">
        <v>3447</v>
      </c>
      <c r="F473" s="24" t="s">
        <v>106</v>
      </c>
      <c r="G473" s="31">
        <v>3143</v>
      </c>
      <c r="H473" s="24" t="s">
        <v>633</v>
      </c>
      <c r="I473" s="41">
        <v>11009</v>
      </c>
      <c r="J473" s="33">
        <v>540</v>
      </c>
      <c r="K473" s="42">
        <v>4.1700000000000001E-2</v>
      </c>
    </row>
    <row r="474" spans="1:11" x14ac:dyDescent="0.2">
      <c r="A474" s="36">
        <v>5</v>
      </c>
      <c r="B474" s="36">
        <v>5</v>
      </c>
      <c r="C474" s="36" t="s">
        <v>774</v>
      </c>
      <c r="D474" s="36">
        <v>600078531</v>
      </c>
      <c r="E474" s="36">
        <v>3447</v>
      </c>
      <c r="F474" s="48" t="s">
        <v>948</v>
      </c>
      <c r="G474" s="36"/>
      <c r="H474" s="48"/>
      <c r="I474" s="44">
        <f t="shared" ref="I474:K474" si="171">SUM(I472:I473)</f>
        <v>441407</v>
      </c>
      <c r="J474" s="44">
        <f t="shared" si="171"/>
        <v>4569</v>
      </c>
      <c r="K474" s="45">
        <f t="shared" si="171"/>
        <v>1.3317000000000001</v>
      </c>
    </row>
    <row r="475" spans="1:11" x14ac:dyDescent="0.2">
      <c r="A475" s="47">
        <v>6</v>
      </c>
      <c r="B475" s="47">
        <v>5</v>
      </c>
      <c r="C475" s="47" t="s">
        <v>774</v>
      </c>
      <c r="D475" s="47">
        <v>600078515</v>
      </c>
      <c r="E475" s="31">
        <v>3446</v>
      </c>
      <c r="F475" s="24" t="s">
        <v>107</v>
      </c>
      <c r="G475" s="31">
        <v>3141</v>
      </c>
      <c r="H475" s="24" t="s">
        <v>107</v>
      </c>
      <c r="I475" s="41">
        <v>564912</v>
      </c>
      <c r="J475" s="41">
        <v>5661</v>
      </c>
      <c r="K475" s="42">
        <v>1.6900000000000004</v>
      </c>
    </row>
    <row r="476" spans="1:11" x14ac:dyDescent="0.2">
      <c r="A476" s="31">
        <v>6</v>
      </c>
      <c r="B476" s="31">
        <v>5</v>
      </c>
      <c r="C476" s="47" t="s">
        <v>774</v>
      </c>
      <c r="D476" s="24">
        <v>600078515</v>
      </c>
      <c r="E476" s="31">
        <v>3446</v>
      </c>
      <c r="F476" s="24" t="s">
        <v>107</v>
      </c>
      <c r="G476" s="31">
        <v>3143</v>
      </c>
      <c r="H476" s="24" t="s">
        <v>634</v>
      </c>
      <c r="I476" s="41">
        <v>16139</v>
      </c>
      <c r="J476" s="33">
        <v>792</v>
      </c>
      <c r="K476" s="42">
        <v>6.1133333333333317E-2</v>
      </c>
    </row>
    <row r="477" spans="1:11" x14ac:dyDescent="0.2">
      <c r="A477" s="36">
        <v>6</v>
      </c>
      <c r="B477" s="36">
        <v>5</v>
      </c>
      <c r="C477" s="36" t="s">
        <v>774</v>
      </c>
      <c r="D477" s="36">
        <v>600078515</v>
      </c>
      <c r="E477" s="36">
        <v>3446</v>
      </c>
      <c r="F477" s="48" t="s">
        <v>949</v>
      </c>
      <c r="G477" s="36"/>
      <c r="H477" s="48"/>
      <c r="I477" s="44">
        <f t="shared" ref="I477:K477" si="172">SUM(I475:I476)</f>
        <v>581051</v>
      </c>
      <c r="J477" s="44">
        <f t="shared" si="172"/>
        <v>6453</v>
      </c>
      <c r="K477" s="45">
        <f t="shared" si="172"/>
        <v>1.7511333333333337</v>
      </c>
    </row>
    <row r="478" spans="1:11" x14ac:dyDescent="0.2">
      <c r="A478" s="47">
        <v>8</v>
      </c>
      <c r="B478" s="47">
        <v>5</v>
      </c>
      <c r="C478" s="47" t="s">
        <v>774</v>
      </c>
      <c r="D478" s="47">
        <v>600078108</v>
      </c>
      <c r="E478" s="31">
        <v>3423</v>
      </c>
      <c r="F478" s="24" t="s">
        <v>108</v>
      </c>
      <c r="G478" s="31">
        <v>3141</v>
      </c>
      <c r="H478" s="24" t="s">
        <v>108</v>
      </c>
      <c r="I478" s="41">
        <v>321625</v>
      </c>
      <c r="J478" s="41">
        <v>1887</v>
      </c>
      <c r="K478" s="42">
        <v>0.96</v>
      </c>
    </row>
    <row r="479" spans="1:11" x14ac:dyDescent="0.2">
      <c r="A479" s="36">
        <v>8</v>
      </c>
      <c r="B479" s="36">
        <v>5</v>
      </c>
      <c r="C479" s="36" t="s">
        <v>774</v>
      </c>
      <c r="D479" s="36">
        <v>600078108</v>
      </c>
      <c r="E479" s="36">
        <v>3423</v>
      </c>
      <c r="F479" s="48" t="s">
        <v>950</v>
      </c>
      <c r="G479" s="36"/>
      <c r="H479" s="48"/>
      <c r="I479" s="44">
        <f t="shared" ref="I479:K479" si="173">SUM(I478:I478)</f>
        <v>321625</v>
      </c>
      <c r="J479" s="44">
        <f t="shared" si="173"/>
        <v>1887</v>
      </c>
      <c r="K479" s="45">
        <f t="shared" si="173"/>
        <v>0.96</v>
      </c>
    </row>
    <row r="480" spans="1:11" x14ac:dyDescent="0.2">
      <c r="A480" s="31">
        <v>9</v>
      </c>
      <c r="B480" s="31">
        <v>5</v>
      </c>
      <c r="C480" s="47" t="s">
        <v>774</v>
      </c>
      <c r="D480" s="24">
        <v>600078299</v>
      </c>
      <c r="E480" s="31">
        <v>3448</v>
      </c>
      <c r="F480" s="24" t="s">
        <v>635</v>
      </c>
      <c r="G480" s="31">
        <v>3143</v>
      </c>
      <c r="H480" s="24" t="s">
        <v>636</v>
      </c>
      <c r="I480" s="41">
        <v>5491</v>
      </c>
      <c r="J480" s="33">
        <v>270</v>
      </c>
      <c r="K480" s="42">
        <v>2.0799999999999999E-2</v>
      </c>
    </row>
    <row r="481" spans="1:11" x14ac:dyDescent="0.2">
      <c r="A481" s="36">
        <v>9</v>
      </c>
      <c r="B481" s="36">
        <v>5</v>
      </c>
      <c r="C481" s="36" t="s">
        <v>774</v>
      </c>
      <c r="D481" s="36">
        <v>600078299</v>
      </c>
      <c r="E481" s="36">
        <v>3448</v>
      </c>
      <c r="F481" s="48" t="s">
        <v>951</v>
      </c>
      <c r="G481" s="36"/>
      <c r="H481" s="48"/>
      <c r="I481" s="44">
        <f t="shared" ref="I481:K481" si="174">SUM(I480:I480)</f>
        <v>5491</v>
      </c>
      <c r="J481" s="44">
        <f t="shared" si="174"/>
        <v>270</v>
      </c>
      <c r="K481" s="45">
        <f t="shared" si="174"/>
        <v>2.0799999999999999E-2</v>
      </c>
    </row>
    <row r="482" spans="1:11" x14ac:dyDescent="0.2">
      <c r="A482" s="31">
        <v>9</v>
      </c>
      <c r="B482" s="31">
        <v>5</v>
      </c>
      <c r="C482" s="47" t="s">
        <v>774</v>
      </c>
      <c r="D482" s="24">
        <v>600078299</v>
      </c>
      <c r="E482" s="31">
        <v>3448</v>
      </c>
      <c r="F482" s="24" t="s">
        <v>637</v>
      </c>
      <c r="G482" s="31">
        <v>3143</v>
      </c>
      <c r="H482" s="24" t="s">
        <v>638</v>
      </c>
      <c r="I482" s="41">
        <v>5491</v>
      </c>
      <c r="J482" s="33">
        <v>270</v>
      </c>
      <c r="K482" s="42">
        <v>2.0799999999999999E-2</v>
      </c>
    </row>
    <row r="483" spans="1:11" x14ac:dyDescent="0.2">
      <c r="A483" s="36">
        <v>9</v>
      </c>
      <c r="B483" s="36">
        <v>5</v>
      </c>
      <c r="C483" s="36" t="s">
        <v>774</v>
      </c>
      <c r="D483" s="36">
        <v>600078299</v>
      </c>
      <c r="E483" s="36">
        <v>3448</v>
      </c>
      <c r="F483" s="48" t="s">
        <v>952</v>
      </c>
      <c r="G483" s="36"/>
      <c r="H483" s="48"/>
      <c r="I483" s="44">
        <f t="shared" ref="I483:K483" si="175">SUM(I482:I482)</f>
        <v>5491</v>
      </c>
      <c r="J483" s="44">
        <f t="shared" si="175"/>
        <v>270</v>
      </c>
      <c r="K483" s="45">
        <f t="shared" si="175"/>
        <v>2.0799999999999999E-2</v>
      </c>
    </row>
    <row r="484" spans="1:11" x14ac:dyDescent="0.2">
      <c r="A484" s="47">
        <v>10</v>
      </c>
      <c r="B484" s="47">
        <v>5</v>
      </c>
      <c r="C484" s="47" t="s">
        <v>774</v>
      </c>
      <c r="D484" s="47">
        <v>600078124</v>
      </c>
      <c r="E484" s="31">
        <v>3402</v>
      </c>
      <c r="F484" s="24" t="s">
        <v>109</v>
      </c>
      <c r="G484" s="31">
        <v>3141</v>
      </c>
      <c r="H484" s="24" t="s">
        <v>109</v>
      </c>
      <c r="I484" s="41">
        <v>610291</v>
      </c>
      <c r="J484" s="41">
        <v>4845</v>
      </c>
      <c r="K484" s="42">
        <v>1.83</v>
      </c>
    </row>
    <row r="485" spans="1:11" x14ac:dyDescent="0.2">
      <c r="A485" s="36">
        <v>10</v>
      </c>
      <c r="B485" s="36">
        <v>5</v>
      </c>
      <c r="C485" s="36" t="s">
        <v>774</v>
      </c>
      <c r="D485" s="36">
        <v>600078124</v>
      </c>
      <c r="E485" s="36">
        <v>3402</v>
      </c>
      <c r="F485" s="48" t="s">
        <v>953</v>
      </c>
      <c r="G485" s="36"/>
      <c r="H485" s="48"/>
      <c r="I485" s="44">
        <f t="shared" ref="I485:K485" si="176">SUM(I484:I484)</f>
        <v>610291</v>
      </c>
      <c r="J485" s="44">
        <f t="shared" si="176"/>
        <v>4845</v>
      </c>
      <c r="K485" s="45">
        <f t="shared" si="176"/>
        <v>1.83</v>
      </c>
    </row>
    <row r="486" spans="1:11" x14ac:dyDescent="0.2">
      <c r="A486" s="31">
        <v>11</v>
      </c>
      <c r="B486" s="31">
        <v>5</v>
      </c>
      <c r="C486" s="47" t="s">
        <v>774</v>
      </c>
      <c r="D486" s="24">
        <v>600078256</v>
      </c>
      <c r="E486" s="31">
        <v>3429</v>
      </c>
      <c r="F486" s="40" t="s">
        <v>639</v>
      </c>
      <c r="G486" s="31">
        <v>3143</v>
      </c>
      <c r="H486" s="40" t="s">
        <v>640</v>
      </c>
      <c r="I486" s="41">
        <v>13020</v>
      </c>
      <c r="J486" s="33">
        <v>639</v>
      </c>
      <c r="K486" s="42">
        <v>4.9316666666666675E-2</v>
      </c>
    </row>
    <row r="487" spans="1:11" x14ac:dyDescent="0.2">
      <c r="A487" s="36">
        <v>11</v>
      </c>
      <c r="B487" s="36">
        <v>5</v>
      </c>
      <c r="C487" s="36" t="s">
        <v>774</v>
      </c>
      <c r="D487" s="36">
        <v>600078256</v>
      </c>
      <c r="E487" s="36">
        <v>3429</v>
      </c>
      <c r="F487" s="43" t="s">
        <v>954</v>
      </c>
      <c r="G487" s="36"/>
      <c r="H487" s="43"/>
      <c r="I487" s="44">
        <f t="shared" ref="I487:K487" si="177">SUM(I486:I486)</f>
        <v>13020</v>
      </c>
      <c r="J487" s="44">
        <f t="shared" si="177"/>
        <v>639</v>
      </c>
      <c r="K487" s="45">
        <f t="shared" si="177"/>
        <v>4.9316666666666675E-2</v>
      </c>
    </row>
    <row r="488" spans="1:11" x14ac:dyDescent="0.2">
      <c r="A488" s="47">
        <v>12</v>
      </c>
      <c r="B488" s="47">
        <v>5</v>
      </c>
      <c r="C488" s="47" t="s">
        <v>774</v>
      </c>
      <c r="D488" s="47">
        <v>600078337</v>
      </c>
      <c r="E488" s="31">
        <v>3405</v>
      </c>
      <c r="F488" s="24" t="s">
        <v>257</v>
      </c>
      <c r="G488" s="31">
        <v>3141</v>
      </c>
      <c r="H488" s="24" t="s">
        <v>257</v>
      </c>
      <c r="I488" s="41">
        <v>144115</v>
      </c>
      <c r="J488" s="41">
        <v>663</v>
      </c>
      <c r="K488" s="42">
        <v>0.43330000000000002</v>
      </c>
    </row>
    <row r="489" spans="1:11" x14ac:dyDescent="0.2">
      <c r="A489" s="31">
        <v>12</v>
      </c>
      <c r="B489" s="31">
        <v>5</v>
      </c>
      <c r="C489" s="47" t="s">
        <v>774</v>
      </c>
      <c r="D489" s="24">
        <v>600078337</v>
      </c>
      <c r="E489" s="31">
        <v>3405</v>
      </c>
      <c r="F489" s="24" t="s">
        <v>257</v>
      </c>
      <c r="G489" s="31">
        <v>3143</v>
      </c>
      <c r="H489" s="24" t="s">
        <v>641</v>
      </c>
      <c r="I489" s="41">
        <v>3661</v>
      </c>
      <c r="J489" s="33">
        <v>180</v>
      </c>
      <c r="K489" s="42">
        <v>1.3866666666666666E-2</v>
      </c>
    </row>
    <row r="490" spans="1:11" x14ac:dyDescent="0.2">
      <c r="A490" s="36">
        <v>12</v>
      </c>
      <c r="B490" s="36">
        <v>5</v>
      </c>
      <c r="C490" s="36" t="s">
        <v>774</v>
      </c>
      <c r="D490" s="36">
        <v>600078337</v>
      </c>
      <c r="E490" s="36">
        <v>3405</v>
      </c>
      <c r="F490" s="48" t="s">
        <v>955</v>
      </c>
      <c r="G490" s="36"/>
      <c r="H490" s="48"/>
      <c r="I490" s="44">
        <f t="shared" ref="I490:K490" si="178">SUM(I488:I489)</f>
        <v>147776</v>
      </c>
      <c r="J490" s="44">
        <f t="shared" si="178"/>
        <v>843</v>
      </c>
      <c r="K490" s="45">
        <f t="shared" si="178"/>
        <v>0.44716666666666671</v>
      </c>
    </row>
    <row r="491" spans="1:11" x14ac:dyDescent="0.2">
      <c r="A491" s="47">
        <v>13</v>
      </c>
      <c r="B491" s="47">
        <v>5</v>
      </c>
      <c r="C491" s="47" t="s">
        <v>774</v>
      </c>
      <c r="D491" s="47">
        <v>600078086</v>
      </c>
      <c r="E491" s="31">
        <v>3444</v>
      </c>
      <c r="F491" s="24" t="s">
        <v>110</v>
      </c>
      <c r="G491" s="31">
        <v>3141</v>
      </c>
      <c r="H491" s="24" t="s">
        <v>110</v>
      </c>
      <c r="I491" s="41">
        <v>166576</v>
      </c>
      <c r="J491" s="41">
        <v>816</v>
      </c>
      <c r="K491" s="42">
        <v>0.5</v>
      </c>
    </row>
    <row r="492" spans="1:11" x14ac:dyDescent="0.2">
      <c r="A492" s="36">
        <v>13</v>
      </c>
      <c r="B492" s="36">
        <v>5</v>
      </c>
      <c r="C492" s="36" t="s">
        <v>774</v>
      </c>
      <c r="D492" s="36">
        <v>600078086</v>
      </c>
      <c r="E492" s="36">
        <v>3444</v>
      </c>
      <c r="F492" s="48" t="s">
        <v>956</v>
      </c>
      <c r="G492" s="36"/>
      <c r="H492" s="48"/>
      <c r="I492" s="44">
        <f t="shared" ref="I492:K492" si="179">SUM(I491:I491)</f>
        <v>166576</v>
      </c>
      <c r="J492" s="44">
        <f t="shared" si="179"/>
        <v>816</v>
      </c>
      <c r="K492" s="45">
        <f t="shared" si="179"/>
        <v>0.5</v>
      </c>
    </row>
    <row r="493" spans="1:11" x14ac:dyDescent="0.2">
      <c r="A493" s="47">
        <v>14</v>
      </c>
      <c r="B493" s="47">
        <v>5</v>
      </c>
      <c r="C493" s="47" t="s">
        <v>774</v>
      </c>
      <c r="D493" s="47">
        <v>600078582</v>
      </c>
      <c r="E493" s="31">
        <v>3443</v>
      </c>
      <c r="F493" s="24" t="s">
        <v>111</v>
      </c>
      <c r="G493" s="31">
        <v>3141</v>
      </c>
      <c r="H493" s="24" t="s">
        <v>111</v>
      </c>
      <c r="I493" s="41">
        <v>300454</v>
      </c>
      <c r="J493" s="41">
        <v>2550</v>
      </c>
      <c r="K493" s="42">
        <v>0.90000000000000013</v>
      </c>
    </row>
    <row r="494" spans="1:11" x14ac:dyDescent="0.2">
      <c r="A494" s="31">
        <v>14</v>
      </c>
      <c r="B494" s="31">
        <v>5</v>
      </c>
      <c r="C494" s="47" t="s">
        <v>774</v>
      </c>
      <c r="D494" s="24">
        <v>600078582</v>
      </c>
      <c r="E494" s="31">
        <v>3443</v>
      </c>
      <c r="F494" s="24" t="s">
        <v>111</v>
      </c>
      <c r="G494" s="31">
        <v>3143</v>
      </c>
      <c r="H494" s="24" t="s">
        <v>642</v>
      </c>
      <c r="I494" s="41">
        <v>8791</v>
      </c>
      <c r="J494" s="33">
        <v>432</v>
      </c>
      <c r="K494" s="42">
        <v>3.330000000000001E-2</v>
      </c>
    </row>
    <row r="495" spans="1:11" x14ac:dyDescent="0.2">
      <c r="A495" s="36">
        <v>14</v>
      </c>
      <c r="B495" s="36">
        <v>5</v>
      </c>
      <c r="C495" s="36" t="s">
        <v>774</v>
      </c>
      <c r="D495" s="36">
        <v>600078582</v>
      </c>
      <c r="E495" s="36">
        <v>3443</v>
      </c>
      <c r="F495" s="48" t="s">
        <v>957</v>
      </c>
      <c r="G495" s="36"/>
      <c r="H495" s="48"/>
      <c r="I495" s="44">
        <f t="shared" ref="I495:K495" si="180">SUM(I493:I494)</f>
        <v>309245</v>
      </c>
      <c r="J495" s="44">
        <f t="shared" si="180"/>
        <v>2982</v>
      </c>
      <c r="K495" s="45">
        <f t="shared" si="180"/>
        <v>0.93330000000000013</v>
      </c>
    </row>
    <row r="496" spans="1:11" x14ac:dyDescent="0.2">
      <c r="A496" s="59"/>
      <c r="B496" s="59"/>
      <c r="C496" s="59"/>
      <c r="D496" s="59"/>
      <c r="E496" s="60"/>
      <c r="F496" s="59"/>
      <c r="G496" s="60"/>
      <c r="H496" s="59"/>
      <c r="I496" s="57">
        <f>I495+I492+I490+I487+I485+I483+I481+I479+I477+I474+I471+I469+I467+I465</f>
        <v>3288921</v>
      </c>
      <c r="J496" s="57">
        <f t="shared" ref="J496:K496" si="181">J495+J492+J490+J487+J485+J483+J481+J479+J477+J474+J471+J469+J467+J465</f>
        <v>27298</v>
      </c>
      <c r="K496" s="58">
        <f t="shared" si="181"/>
        <v>9.9341166666666663</v>
      </c>
    </row>
    <row r="497" spans="1:11" x14ac:dyDescent="0.2">
      <c r="A497" s="46">
        <v>1</v>
      </c>
      <c r="B497" s="46">
        <v>6</v>
      </c>
      <c r="C497" s="47" t="s">
        <v>775</v>
      </c>
      <c r="D497" s="46">
        <v>600075184</v>
      </c>
      <c r="E497" s="31">
        <v>4476</v>
      </c>
      <c r="F497" s="24" t="s">
        <v>507</v>
      </c>
      <c r="G497" s="31">
        <v>3233</v>
      </c>
      <c r="H497" s="24" t="s">
        <v>508</v>
      </c>
      <c r="I497" s="33">
        <v>473277</v>
      </c>
      <c r="J497" s="34">
        <v>2908</v>
      </c>
      <c r="K497" s="35">
        <v>1.5234000000000001</v>
      </c>
    </row>
    <row r="498" spans="1:11" x14ac:dyDescent="0.2">
      <c r="A498" s="36">
        <v>1</v>
      </c>
      <c r="B498" s="36">
        <v>6</v>
      </c>
      <c r="C498" s="36" t="s">
        <v>775</v>
      </c>
      <c r="D498" s="36">
        <v>600075184</v>
      </c>
      <c r="E498" s="36">
        <v>4476</v>
      </c>
      <c r="F498" s="48" t="s">
        <v>958</v>
      </c>
      <c r="G498" s="36"/>
      <c r="H498" s="48"/>
      <c r="I498" s="38">
        <f t="shared" ref="I498:K498" si="182">SUM(I497:I497)</f>
        <v>473277</v>
      </c>
      <c r="J498" s="38">
        <f t="shared" si="182"/>
        <v>2908</v>
      </c>
      <c r="K498" s="39">
        <f t="shared" si="182"/>
        <v>1.5234000000000001</v>
      </c>
    </row>
    <row r="499" spans="1:11" x14ac:dyDescent="0.2">
      <c r="A499" s="47">
        <v>2</v>
      </c>
      <c r="B499" s="47">
        <v>6</v>
      </c>
      <c r="C499" s="47" t="s">
        <v>775</v>
      </c>
      <c r="D499" s="47">
        <v>600074340</v>
      </c>
      <c r="E499" s="31">
        <v>4411</v>
      </c>
      <c r="F499" s="24" t="s">
        <v>112</v>
      </c>
      <c r="G499" s="31">
        <v>3141</v>
      </c>
      <c r="H499" s="24" t="s">
        <v>405</v>
      </c>
      <c r="I499" s="41">
        <v>72227</v>
      </c>
      <c r="J499" s="41">
        <v>594</v>
      </c>
      <c r="K499" s="42">
        <v>0.2167</v>
      </c>
    </row>
    <row r="500" spans="1:11" x14ac:dyDescent="0.2">
      <c r="A500" s="47">
        <v>2</v>
      </c>
      <c r="B500" s="47">
        <v>6</v>
      </c>
      <c r="C500" s="47" t="s">
        <v>775</v>
      </c>
      <c r="D500" s="47">
        <v>600074340</v>
      </c>
      <c r="E500" s="31">
        <v>4411</v>
      </c>
      <c r="F500" s="24" t="s">
        <v>112</v>
      </c>
      <c r="G500" s="31">
        <v>3141</v>
      </c>
      <c r="H500" s="24" t="s">
        <v>406</v>
      </c>
      <c r="I500" s="41">
        <v>60918</v>
      </c>
      <c r="J500" s="41">
        <v>473</v>
      </c>
      <c r="K500" s="42">
        <v>0.18670000000000003</v>
      </c>
    </row>
    <row r="501" spans="1:11" x14ac:dyDescent="0.2">
      <c r="A501" s="36">
        <v>2</v>
      </c>
      <c r="B501" s="36">
        <v>6</v>
      </c>
      <c r="C501" s="36" t="s">
        <v>775</v>
      </c>
      <c r="D501" s="36">
        <v>600074340</v>
      </c>
      <c r="E501" s="36">
        <v>4411</v>
      </c>
      <c r="F501" s="48" t="s">
        <v>959</v>
      </c>
      <c r="G501" s="36"/>
      <c r="H501" s="48"/>
      <c r="I501" s="44">
        <f t="shared" ref="I501:K501" si="183">SUM(I499:I500)</f>
        <v>133145</v>
      </c>
      <c r="J501" s="44">
        <f t="shared" si="183"/>
        <v>1067</v>
      </c>
      <c r="K501" s="45">
        <f t="shared" si="183"/>
        <v>0.40340000000000004</v>
      </c>
    </row>
    <row r="502" spans="1:11" x14ac:dyDescent="0.2">
      <c r="A502" s="47">
        <v>3</v>
      </c>
      <c r="B502" s="47">
        <v>6</v>
      </c>
      <c r="C502" s="47" t="s">
        <v>775</v>
      </c>
      <c r="D502" s="47">
        <v>600074358</v>
      </c>
      <c r="E502" s="31">
        <v>4409</v>
      </c>
      <c r="F502" s="24" t="s">
        <v>113</v>
      </c>
      <c r="G502" s="31">
        <v>3141</v>
      </c>
      <c r="H502" s="24" t="s">
        <v>407</v>
      </c>
      <c r="I502" s="41">
        <v>316235</v>
      </c>
      <c r="J502" s="41">
        <v>2040</v>
      </c>
      <c r="K502" s="42">
        <v>0.94669999999999987</v>
      </c>
    </row>
    <row r="503" spans="1:11" x14ac:dyDescent="0.2">
      <c r="A503" s="47">
        <v>3</v>
      </c>
      <c r="B503" s="47">
        <v>6</v>
      </c>
      <c r="C503" s="47" t="s">
        <v>775</v>
      </c>
      <c r="D503" s="47">
        <v>600074358</v>
      </c>
      <c r="E503" s="31">
        <v>4409</v>
      </c>
      <c r="F503" s="24" t="s">
        <v>113</v>
      </c>
      <c r="G503" s="31">
        <v>3141</v>
      </c>
      <c r="H503" s="24" t="s">
        <v>408</v>
      </c>
      <c r="I503" s="41">
        <v>87055</v>
      </c>
      <c r="J503" s="41">
        <v>340</v>
      </c>
      <c r="K503" s="42">
        <v>0.26330000000000009</v>
      </c>
    </row>
    <row r="504" spans="1:11" x14ac:dyDescent="0.2">
      <c r="A504" s="47">
        <v>3</v>
      </c>
      <c r="B504" s="47">
        <v>6</v>
      </c>
      <c r="C504" s="47" t="s">
        <v>775</v>
      </c>
      <c r="D504" s="47">
        <v>600074358</v>
      </c>
      <c r="E504" s="31">
        <v>4409</v>
      </c>
      <c r="F504" s="24" t="s">
        <v>113</v>
      </c>
      <c r="G504" s="31">
        <v>3141</v>
      </c>
      <c r="H504" s="24" t="s">
        <v>409</v>
      </c>
      <c r="I504" s="41">
        <v>210430</v>
      </c>
      <c r="J504" s="41">
        <v>1156</v>
      </c>
      <c r="K504" s="42">
        <v>0.63329999999999997</v>
      </c>
    </row>
    <row r="505" spans="1:11" x14ac:dyDescent="0.2">
      <c r="A505" s="36">
        <v>3</v>
      </c>
      <c r="B505" s="36">
        <v>6</v>
      </c>
      <c r="C505" s="36" t="s">
        <v>775</v>
      </c>
      <c r="D505" s="36">
        <v>600074358</v>
      </c>
      <c r="E505" s="36">
        <v>4409</v>
      </c>
      <c r="F505" s="48" t="s">
        <v>960</v>
      </c>
      <c r="G505" s="36"/>
      <c r="H505" s="48"/>
      <c r="I505" s="44">
        <f t="shared" ref="I505:K505" si="184">SUM(I502:I504)</f>
        <v>613720</v>
      </c>
      <c r="J505" s="44">
        <f t="shared" si="184"/>
        <v>3536</v>
      </c>
      <c r="K505" s="45">
        <f t="shared" si="184"/>
        <v>1.8432999999999999</v>
      </c>
    </row>
    <row r="506" spans="1:11" x14ac:dyDescent="0.2">
      <c r="A506" s="47">
        <v>4</v>
      </c>
      <c r="B506" s="47">
        <v>6</v>
      </c>
      <c r="C506" s="47" t="s">
        <v>775</v>
      </c>
      <c r="D506" s="47">
        <v>600074552</v>
      </c>
      <c r="E506" s="31">
        <v>4407</v>
      </c>
      <c r="F506" s="24" t="s">
        <v>114</v>
      </c>
      <c r="G506" s="31">
        <v>3141</v>
      </c>
      <c r="H506" s="24" t="s">
        <v>410</v>
      </c>
      <c r="I506" s="41">
        <v>245194</v>
      </c>
      <c r="J506" s="41">
        <v>1445</v>
      </c>
      <c r="K506" s="42">
        <v>0.73669999999999991</v>
      </c>
    </row>
    <row r="507" spans="1:11" x14ac:dyDescent="0.2">
      <c r="A507" s="36">
        <v>4</v>
      </c>
      <c r="B507" s="36">
        <v>6</v>
      </c>
      <c r="C507" s="36" t="s">
        <v>775</v>
      </c>
      <c r="D507" s="36">
        <v>600074552</v>
      </c>
      <c r="E507" s="36">
        <v>4407</v>
      </c>
      <c r="F507" s="48" t="s">
        <v>961</v>
      </c>
      <c r="G507" s="36"/>
      <c r="H507" s="48"/>
      <c r="I507" s="44">
        <f t="shared" ref="I507:K507" si="185">SUM(I506:I506)</f>
        <v>245194</v>
      </c>
      <c r="J507" s="44">
        <f t="shared" si="185"/>
        <v>1445</v>
      </c>
      <c r="K507" s="45">
        <f t="shared" si="185"/>
        <v>0.73669999999999991</v>
      </c>
    </row>
    <row r="508" spans="1:11" x14ac:dyDescent="0.2">
      <c r="A508" s="47">
        <v>5</v>
      </c>
      <c r="B508" s="47">
        <v>6</v>
      </c>
      <c r="C508" s="47" t="s">
        <v>775</v>
      </c>
      <c r="D508" s="47">
        <v>650065221</v>
      </c>
      <c r="E508" s="31">
        <v>4492</v>
      </c>
      <c r="F508" s="24" t="s">
        <v>258</v>
      </c>
      <c r="G508" s="31">
        <v>3141</v>
      </c>
      <c r="H508" s="24" t="s">
        <v>411</v>
      </c>
      <c r="I508" s="41">
        <v>255037</v>
      </c>
      <c r="J508" s="41">
        <v>1530</v>
      </c>
      <c r="K508" s="42">
        <v>0.76669999999999972</v>
      </c>
    </row>
    <row r="509" spans="1:11" x14ac:dyDescent="0.2">
      <c r="A509" s="36">
        <v>5</v>
      </c>
      <c r="B509" s="36">
        <v>6</v>
      </c>
      <c r="C509" s="36" t="s">
        <v>775</v>
      </c>
      <c r="D509" s="36">
        <v>650065221</v>
      </c>
      <c r="E509" s="36">
        <v>4492</v>
      </c>
      <c r="F509" s="48" t="s">
        <v>962</v>
      </c>
      <c r="G509" s="36"/>
      <c r="H509" s="48"/>
      <c r="I509" s="44">
        <f t="shared" ref="I509:K509" si="186">SUM(I508:I508)</f>
        <v>255037</v>
      </c>
      <c r="J509" s="44">
        <f t="shared" si="186"/>
        <v>1530</v>
      </c>
      <c r="K509" s="45">
        <f t="shared" si="186"/>
        <v>0.76669999999999972</v>
      </c>
    </row>
    <row r="510" spans="1:11" x14ac:dyDescent="0.2">
      <c r="A510" s="47">
        <v>6</v>
      </c>
      <c r="B510" s="47">
        <v>6</v>
      </c>
      <c r="C510" s="47" t="s">
        <v>775</v>
      </c>
      <c r="D510" s="47">
        <v>600074528</v>
      </c>
      <c r="E510" s="31">
        <v>4408</v>
      </c>
      <c r="F510" s="24" t="s">
        <v>115</v>
      </c>
      <c r="G510" s="31">
        <v>3141</v>
      </c>
      <c r="H510" s="24" t="s">
        <v>412</v>
      </c>
      <c r="I510" s="41">
        <v>339592</v>
      </c>
      <c r="J510" s="41">
        <v>2227</v>
      </c>
      <c r="K510" s="42">
        <v>1.0166999999999997</v>
      </c>
    </row>
    <row r="511" spans="1:11" x14ac:dyDescent="0.2">
      <c r="A511" s="36">
        <v>6</v>
      </c>
      <c r="B511" s="36">
        <v>6</v>
      </c>
      <c r="C511" s="36" t="s">
        <v>775</v>
      </c>
      <c r="D511" s="36">
        <v>600074528</v>
      </c>
      <c r="E511" s="36">
        <v>4408</v>
      </c>
      <c r="F511" s="48" t="s">
        <v>963</v>
      </c>
      <c r="G511" s="36"/>
      <c r="H511" s="48"/>
      <c r="I511" s="44">
        <f t="shared" ref="I511:K511" si="187">SUM(I510:I510)</f>
        <v>339592</v>
      </c>
      <c r="J511" s="44">
        <f t="shared" si="187"/>
        <v>2227</v>
      </c>
      <c r="K511" s="45">
        <f t="shared" si="187"/>
        <v>1.0166999999999997</v>
      </c>
    </row>
    <row r="512" spans="1:11" x14ac:dyDescent="0.2">
      <c r="A512" s="47">
        <v>7</v>
      </c>
      <c r="B512" s="47">
        <v>6</v>
      </c>
      <c r="C512" s="47" t="s">
        <v>775</v>
      </c>
      <c r="D512" s="47">
        <v>600074439</v>
      </c>
      <c r="E512" s="31">
        <v>4423</v>
      </c>
      <c r="F512" s="24" t="s">
        <v>358</v>
      </c>
      <c r="G512" s="31">
        <v>3141</v>
      </c>
      <c r="H512" s="24" t="s">
        <v>413</v>
      </c>
      <c r="I512" s="41">
        <v>219752</v>
      </c>
      <c r="J512" s="41">
        <v>1224</v>
      </c>
      <c r="K512" s="42">
        <v>0.65670000000000006</v>
      </c>
    </row>
    <row r="513" spans="1:11" x14ac:dyDescent="0.2">
      <c r="A513" s="47">
        <v>7</v>
      </c>
      <c r="B513" s="47">
        <v>6</v>
      </c>
      <c r="C513" s="47" t="s">
        <v>775</v>
      </c>
      <c r="D513" s="47">
        <v>600074439</v>
      </c>
      <c r="E513" s="31">
        <v>4423</v>
      </c>
      <c r="F513" s="24" t="s">
        <v>358</v>
      </c>
      <c r="G513" s="31">
        <v>3141</v>
      </c>
      <c r="H513" s="24" t="s">
        <v>414</v>
      </c>
      <c r="I513" s="41">
        <v>94162</v>
      </c>
      <c r="J513" s="41">
        <v>374</v>
      </c>
      <c r="K513" s="42">
        <v>0.2833</v>
      </c>
    </row>
    <row r="514" spans="1:11" x14ac:dyDescent="0.2">
      <c r="A514" s="36">
        <v>7</v>
      </c>
      <c r="B514" s="36">
        <v>6</v>
      </c>
      <c r="C514" s="36" t="s">
        <v>775</v>
      </c>
      <c r="D514" s="36">
        <v>600074439</v>
      </c>
      <c r="E514" s="36">
        <v>4423</v>
      </c>
      <c r="F514" s="48" t="s">
        <v>964</v>
      </c>
      <c r="G514" s="36"/>
      <c r="H514" s="48"/>
      <c r="I514" s="44">
        <f t="shared" ref="I514:K514" si="188">SUM(I512:I513)</f>
        <v>313914</v>
      </c>
      <c r="J514" s="44">
        <f t="shared" si="188"/>
        <v>1598</v>
      </c>
      <c r="K514" s="45">
        <f t="shared" si="188"/>
        <v>0.94000000000000006</v>
      </c>
    </row>
    <row r="515" spans="1:11" x14ac:dyDescent="0.2">
      <c r="A515" s="47">
        <v>8</v>
      </c>
      <c r="B515" s="47">
        <v>6</v>
      </c>
      <c r="C515" s="47" t="s">
        <v>775</v>
      </c>
      <c r="D515" s="47">
        <v>600074331</v>
      </c>
      <c r="E515" s="31">
        <v>4404</v>
      </c>
      <c r="F515" s="24" t="s">
        <v>116</v>
      </c>
      <c r="G515" s="31">
        <v>3141</v>
      </c>
      <c r="H515" s="24" t="s">
        <v>415</v>
      </c>
      <c r="I515" s="41">
        <v>242078</v>
      </c>
      <c r="J515" s="41">
        <v>1411</v>
      </c>
      <c r="K515" s="42">
        <v>0.72329999999999983</v>
      </c>
    </row>
    <row r="516" spans="1:11" x14ac:dyDescent="0.2">
      <c r="A516" s="47">
        <v>8</v>
      </c>
      <c r="B516" s="47">
        <v>6</v>
      </c>
      <c r="C516" s="47" t="s">
        <v>775</v>
      </c>
      <c r="D516" s="47">
        <v>600074331</v>
      </c>
      <c r="E516" s="31">
        <v>4404</v>
      </c>
      <c r="F516" s="24" t="s">
        <v>116</v>
      </c>
      <c r="G516" s="31">
        <v>3141</v>
      </c>
      <c r="H516" s="24" t="s">
        <v>416</v>
      </c>
      <c r="I516" s="41">
        <v>134026</v>
      </c>
      <c r="J516" s="41">
        <v>595</v>
      </c>
      <c r="K516" s="42">
        <v>0.39999999999999991</v>
      </c>
    </row>
    <row r="517" spans="1:11" x14ac:dyDescent="0.2">
      <c r="A517" s="47">
        <v>8</v>
      </c>
      <c r="B517" s="47">
        <v>6</v>
      </c>
      <c r="C517" s="47" t="s">
        <v>775</v>
      </c>
      <c r="D517" s="47">
        <v>600074331</v>
      </c>
      <c r="E517" s="31">
        <v>4404</v>
      </c>
      <c r="F517" s="24" t="s">
        <v>116</v>
      </c>
      <c r="G517" s="31">
        <v>3141</v>
      </c>
      <c r="H517" s="24" t="s">
        <v>417</v>
      </c>
      <c r="I517" s="41">
        <v>192794</v>
      </c>
      <c r="J517" s="41">
        <v>1003</v>
      </c>
      <c r="K517" s="42">
        <v>0.57329999999999992</v>
      </c>
    </row>
    <row r="518" spans="1:11" x14ac:dyDescent="0.2">
      <c r="A518" s="47">
        <v>8</v>
      </c>
      <c r="B518" s="47">
        <v>6</v>
      </c>
      <c r="C518" s="47" t="s">
        <v>775</v>
      </c>
      <c r="D518" s="47">
        <v>600074331</v>
      </c>
      <c r="E518" s="31">
        <v>4404</v>
      </c>
      <c r="F518" s="24" t="s">
        <v>116</v>
      </c>
      <c r="G518" s="31">
        <v>3141</v>
      </c>
      <c r="H518" s="24" t="s">
        <v>418</v>
      </c>
      <c r="I518" s="41">
        <v>245194</v>
      </c>
      <c r="J518" s="41">
        <v>1445</v>
      </c>
      <c r="K518" s="42">
        <v>0.73669999999999991</v>
      </c>
    </row>
    <row r="519" spans="1:11" x14ac:dyDescent="0.2">
      <c r="A519" s="36">
        <v>8</v>
      </c>
      <c r="B519" s="36">
        <v>6</v>
      </c>
      <c r="C519" s="36" t="s">
        <v>775</v>
      </c>
      <c r="D519" s="36">
        <v>600074331</v>
      </c>
      <c r="E519" s="36">
        <v>4404</v>
      </c>
      <c r="F519" s="48" t="s">
        <v>965</v>
      </c>
      <c r="G519" s="36"/>
      <c r="H519" s="48"/>
      <c r="I519" s="44">
        <f t="shared" ref="I519:K519" si="189">SUM(I515:I518)</f>
        <v>814092</v>
      </c>
      <c r="J519" s="44">
        <f t="shared" si="189"/>
        <v>4454</v>
      </c>
      <c r="K519" s="45">
        <f t="shared" si="189"/>
        <v>2.4332999999999996</v>
      </c>
    </row>
    <row r="520" spans="1:11" x14ac:dyDescent="0.2">
      <c r="A520" s="47">
        <v>9</v>
      </c>
      <c r="B520" s="47">
        <v>6</v>
      </c>
      <c r="C520" s="47" t="s">
        <v>775</v>
      </c>
      <c r="D520" s="47">
        <v>600075249</v>
      </c>
      <c r="E520" s="31">
        <v>4480</v>
      </c>
      <c r="F520" s="24" t="s">
        <v>117</v>
      </c>
      <c r="G520" s="31">
        <v>3141</v>
      </c>
      <c r="H520" s="24" t="s">
        <v>117</v>
      </c>
      <c r="I520" s="41">
        <v>916904</v>
      </c>
      <c r="J520" s="41">
        <v>9974</v>
      </c>
      <c r="K520" s="42">
        <v>2.7532999999999994</v>
      </c>
    </row>
    <row r="521" spans="1:11" x14ac:dyDescent="0.2">
      <c r="A521" s="36">
        <v>9</v>
      </c>
      <c r="B521" s="36">
        <v>6</v>
      </c>
      <c r="C521" s="36" t="s">
        <v>775</v>
      </c>
      <c r="D521" s="36">
        <v>600075249</v>
      </c>
      <c r="E521" s="36">
        <v>4480</v>
      </c>
      <c r="F521" s="48" t="s">
        <v>966</v>
      </c>
      <c r="G521" s="36"/>
      <c r="H521" s="48"/>
      <c r="I521" s="44">
        <f t="shared" ref="I521:K521" si="190">SUM(I520:I520)</f>
        <v>916904</v>
      </c>
      <c r="J521" s="44">
        <f t="shared" si="190"/>
        <v>9974</v>
      </c>
      <c r="K521" s="45">
        <f t="shared" si="190"/>
        <v>2.7532999999999994</v>
      </c>
    </row>
    <row r="522" spans="1:11" x14ac:dyDescent="0.2">
      <c r="A522" s="47">
        <v>10</v>
      </c>
      <c r="B522" s="47">
        <v>6</v>
      </c>
      <c r="C522" s="47" t="s">
        <v>775</v>
      </c>
      <c r="D522" s="47">
        <v>600074951</v>
      </c>
      <c r="E522" s="31">
        <v>4439</v>
      </c>
      <c r="F522" s="24" t="s">
        <v>299</v>
      </c>
      <c r="G522" s="31">
        <v>3141</v>
      </c>
      <c r="H522" s="24" t="s">
        <v>401</v>
      </c>
      <c r="I522" s="41">
        <v>651063</v>
      </c>
      <c r="J522" s="41">
        <v>5321</v>
      </c>
      <c r="K522" s="42">
        <v>1.9567000000000001</v>
      </c>
    </row>
    <row r="523" spans="1:11" x14ac:dyDescent="0.2">
      <c r="A523" s="31">
        <v>10</v>
      </c>
      <c r="B523" s="31">
        <v>6</v>
      </c>
      <c r="C523" s="47" t="s">
        <v>775</v>
      </c>
      <c r="D523" s="31">
        <v>600074951</v>
      </c>
      <c r="E523" s="31">
        <v>4439</v>
      </c>
      <c r="F523" s="24" t="s">
        <v>299</v>
      </c>
      <c r="G523" s="31">
        <v>3143</v>
      </c>
      <c r="H523" s="24" t="s">
        <v>643</v>
      </c>
      <c r="I523" s="41">
        <v>19620</v>
      </c>
      <c r="J523" s="33">
        <v>963</v>
      </c>
      <c r="K523" s="42">
        <v>7.431666666666667E-2</v>
      </c>
    </row>
    <row r="524" spans="1:11" x14ac:dyDescent="0.2">
      <c r="A524" s="36">
        <v>10</v>
      </c>
      <c r="B524" s="36">
        <v>6</v>
      </c>
      <c r="C524" s="36" t="s">
        <v>775</v>
      </c>
      <c r="D524" s="36">
        <v>600074951</v>
      </c>
      <c r="E524" s="36">
        <v>4439</v>
      </c>
      <c r="F524" s="48" t="s">
        <v>967</v>
      </c>
      <c r="G524" s="36"/>
      <c r="H524" s="48"/>
      <c r="I524" s="44">
        <f t="shared" ref="I524:K524" si="191">SUM(I522:I523)</f>
        <v>670683</v>
      </c>
      <c r="J524" s="44">
        <f t="shared" si="191"/>
        <v>6284</v>
      </c>
      <c r="K524" s="45">
        <f t="shared" si="191"/>
        <v>2.0310166666666669</v>
      </c>
    </row>
    <row r="525" spans="1:11" x14ac:dyDescent="0.2">
      <c r="A525" s="31">
        <v>11</v>
      </c>
      <c r="B525" s="31">
        <v>6</v>
      </c>
      <c r="C525" s="47" t="s">
        <v>775</v>
      </c>
      <c r="D525" s="31">
        <v>600074994</v>
      </c>
      <c r="E525" s="31">
        <v>4443</v>
      </c>
      <c r="F525" s="24" t="s">
        <v>644</v>
      </c>
      <c r="G525" s="31">
        <v>3143</v>
      </c>
      <c r="H525" s="24" t="s">
        <v>645</v>
      </c>
      <c r="I525" s="41">
        <v>39420</v>
      </c>
      <c r="J525" s="33">
        <v>1935</v>
      </c>
      <c r="K525" s="42">
        <v>0.14931666666666671</v>
      </c>
    </row>
    <row r="526" spans="1:11" x14ac:dyDescent="0.2">
      <c r="A526" s="31">
        <v>11</v>
      </c>
      <c r="B526" s="31">
        <v>6</v>
      </c>
      <c r="C526" s="47" t="s">
        <v>775</v>
      </c>
      <c r="D526" s="31">
        <v>600074994</v>
      </c>
      <c r="E526" s="31">
        <v>4443</v>
      </c>
      <c r="F526" s="24" t="s">
        <v>644</v>
      </c>
      <c r="G526" s="31">
        <v>3143</v>
      </c>
      <c r="H526" s="24" t="s">
        <v>646</v>
      </c>
      <c r="I526" s="41">
        <v>5491</v>
      </c>
      <c r="J526" s="33">
        <v>180</v>
      </c>
      <c r="K526" s="42">
        <v>2.0799999999999999E-2</v>
      </c>
    </row>
    <row r="527" spans="1:11" x14ac:dyDescent="0.2">
      <c r="A527" s="36">
        <v>11</v>
      </c>
      <c r="B527" s="36">
        <v>6</v>
      </c>
      <c r="C527" s="36" t="s">
        <v>775</v>
      </c>
      <c r="D527" s="36">
        <v>600074994</v>
      </c>
      <c r="E527" s="36">
        <v>4443</v>
      </c>
      <c r="F527" s="48" t="s">
        <v>968</v>
      </c>
      <c r="G527" s="36"/>
      <c r="H527" s="48"/>
      <c r="I527" s="44">
        <f t="shared" ref="I527:K527" si="192">SUM(I525:I526)</f>
        <v>44911</v>
      </c>
      <c r="J527" s="44">
        <f t="shared" si="192"/>
        <v>2115</v>
      </c>
      <c r="K527" s="45">
        <f t="shared" si="192"/>
        <v>0.17011666666666669</v>
      </c>
    </row>
    <row r="528" spans="1:11" x14ac:dyDescent="0.2">
      <c r="A528" s="47">
        <v>12</v>
      </c>
      <c r="B528" s="47">
        <v>6</v>
      </c>
      <c r="C528" s="47" t="s">
        <v>775</v>
      </c>
      <c r="D528" s="47">
        <v>600074871</v>
      </c>
      <c r="E528" s="31">
        <v>4438</v>
      </c>
      <c r="F528" s="24" t="s">
        <v>118</v>
      </c>
      <c r="G528" s="31">
        <v>3141</v>
      </c>
      <c r="H528" s="24" t="s">
        <v>402</v>
      </c>
      <c r="I528" s="41">
        <v>791258</v>
      </c>
      <c r="J528" s="41">
        <v>7785</v>
      </c>
      <c r="K528" s="42">
        <v>2.3733000000000004</v>
      </c>
    </row>
    <row r="529" spans="1:11" x14ac:dyDescent="0.2">
      <c r="A529" s="31">
        <v>12</v>
      </c>
      <c r="B529" s="31">
        <v>6</v>
      </c>
      <c r="C529" s="47" t="s">
        <v>775</v>
      </c>
      <c r="D529" s="31">
        <v>600074871</v>
      </c>
      <c r="E529" s="31">
        <v>4438</v>
      </c>
      <c r="F529" s="24" t="s">
        <v>118</v>
      </c>
      <c r="G529" s="31">
        <v>3143</v>
      </c>
      <c r="H529" s="51" t="s">
        <v>647</v>
      </c>
      <c r="I529" s="41">
        <v>29159</v>
      </c>
      <c r="J529" s="33">
        <v>1431</v>
      </c>
      <c r="K529" s="42">
        <v>0.11044999999999999</v>
      </c>
    </row>
    <row r="530" spans="1:11" x14ac:dyDescent="0.2">
      <c r="A530" s="31">
        <v>12</v>
      </c>
      <c r="B530" s="31">
        <v>6</v>
      </c>
      <c r="C530" s="47" t="s">
        <v>775</v>
      </c>
      <c r="D530" s="31">
        <v>600074871</v>
      </c>
      <c r="E530" s="31">
        <v>4438</v>
      </c>
      <c r="F530" s="24" t="s">
        <v>118</v>
      </c>
      <c r="G530" s="31">
        <v>3143</v>
      </c>
      <c r="H530" s="51" t="s">
        <v>648</v>
      </c>
      <c r="I530" s="41">
        <v>4228</v>
      </c>
      <c r="J530" s="33">
        <v>207</v>
      </c>
      <c r="K530" s="42">
        <v>1.6016666666666672E-2</v>
      </c>
    </row>
    <row r="531" spans="1:11" x14ac:dyDescent="0.2">
      <c r="A531" s="31">
        <v>12</v>
      </c>
      <c r="B531" s="31">
        <v>6</v>
      </c>
      <c r="C531" s="47" t="s">
        <v>775</v>
      </c>
      <c r="D531" s="31">
        <v>600074871</v>
      </c>
      <c r="E531" s="31">
        <v>4438</v>
      </c>
      <c r="F531" s="24" t="s">
        <v>118</v>
      </c>
      <c r="G531" s="31">
        <v>3143</v>
      </c>
      <c r="H531" s="51" t="s">
        <v>649</v>
      </c>
      <c r="I531" s="41">
        <v>6059</v>
      </c>
      <c r="J531" s="33">
        <v>198</v>
      </c>
      <c r="K531" s="42">
        <v>2.2950000000000005E-2</v>
      </c>
    </row>
    <row r="532" spans="1:11" x14ac:dyDescent="0.2">
      <c r="A532" s="36">
        <v>12</v>
      </c>
      <c r="B532" s="36">
        <v>6</v>
      </c>
      <c r="C532" s="36" t="s">
        <v>775</v>
      </c>
      <c r="D532" s="36">
        <v>600074871</v>
      </c>
      <c r="E532" s="36">
        <v>4438</v>
      </c>
      <c r="F532" s="48" t="s">
        <v>969</v>
      </c>
      <c r="G532" s="36"/>
      <c r="H532" s="52"/>
      <c r="I532" s="44">
        <f t="shared" ref="I532:K532" si="193">SUM(I528:I531)</f>
        <v>830704</v>
      </c>
      <c r="J532" s="44">
        <f t="shared" si="193"/>
        <v>9621</v>
      </c>
      <c r="K532" s="45">
        <f t="shared" si="193"/>
        <v>2.5227166666666672</v>
      </c>
    </row>
    <row r="533" spans="1:11" x14ac:dyDescent="0.2">
      <c r="A533" s="47">
        <v>13</v>
      </c>
      <c r="B533" s="47">
        <v>6</v>
      </c>
      <c r="C533" s="47" t="s">
        <v>775</v>
      </c>
      <c r="D533" s="47">
        <v>600074889</v>
      </c>
      <c r="E533" s="31">
        <v>4455</v>
      </c>
      <c r="F533" s="24" t="s">
        <v>119</v>
      </c>
      <c r="G533" s="31">
        <v>3141</v>
      </c>
      <c r="H533" s="24" t="s">
        <v>120</v>
      </c>
      <c r="I533" s="41">
        <v>750237</v>
      </c>
      <c r="J533" s="41">
        <v>7341</v>
      </c>
      <c r="K533" s="42">
        <v>2.2532999999999994</v>
      </c>
    </row>
    <row r="534" spans="1:11" x14ac:dyDescent="0.2">
      <c r="A534" s="31">
        <v>13</v>
      </c>
      <c r="B534" s="31">
        <v>6</v>
      </c>
      <c r="C534" s="47" t="s">
        <v>775</v>
      </c>
      <c r="D534" s="31">
        <v>600074889</v>
      </c>
      <c r="E534" s="31">
        <v>4455</v>
      </c>
      <c r="F534" s="24" t="s">
        <v>119</v>
      </c>
      <c r="G534" s="31">
        <v>3143</v>
      </c>
      <c r="H534" s="24" t="s">
        <v>650</v>
      </c>
      <c r="I534" s="41">
        <v>28411</v>
      </c>
      <c r="J534" s="33">
        <v>1395</v>
      </c>
      <c r="K534" s="42">
        <v>0.10761666666666669</v>
      </c>
    </row>
    <row r="535" spans="1:11" x14ac:dyDescent="0.2">
      <c r="A535" s="31">
        <v>13</v>
      </c>
      <c r="B535" s="31">
        <v>6</v>
      </c>
      <c r="C535" s="47" t="s">
        <v>775</v>
      </c>
      <c r="D535" s="31">
        <v>600074889</v>
      </c>
      <c r="E535" s="31">
        <v>4455</v>
      </c>
      <c r="F535" s="24" t="s">
        <v>119</v>
      </c>
      <c r="G535" s="31">
        <v>3143</v>
      </c>
      <c r="H535" s="24" t="s">
        <v>651</v>
      </c>
      <c r="I535" s="41">
        <v>0</v>
      </c>
      <c r="J535" s="33">
        <v>0</v>
      </c>
      <c r="K535" s="42">
        <v>0</v>
      </c>
    </row>
    <row r="536" spans="1:11" x14ac:dyDescent="0.2">
      <c r="A536" s="36">
        <v>13</v>
      </c>
      <c r="B536" s="36">
        <v>6</v>
      </c>
      <c r="C536" s="36" t="s">
        <v>775</v>
      </c>
      <c r="D536" s="36">
        <v>600074889</v>
      </c>
      <c r="E536" s="36">
        <v>4455</v>
      </c>
      <c r="F536" s="48" t="s">
        <v>970</v>
      </c>
      <c r="G536" s="36"/>
      <c r="H536" s="48"/>
      <c r="I536" s="44">
        <f t="shared" ref="I536:K536" si="194">SUM(I533:I535)</f>
        <v>778648</v>
      </c>
      <c r="J536" s="44">
        <f t="shared" si="194"/>
        <v>8736</v>
      </c>
      <c r="K536" s="45">
        <f t="shared" si="194"/>
        <v>2.3609166666666663</v>
      </c>
    </row>
    <row r="537" spans="1:11" x14ac:dyDescent="0.2">
      <c r="A537" s="47">
        <v>14</v>
      </c>
      <c r="B537" s="47">
        <v>6</v>
      </c>
      <c r="C537" s="47" t="s">
        <v>775</v>
      </c>
      <c r="D537" s="47">
        <v>600074897</v>
      </c>
      <c r="E537" s="31">
        <v>4440</v>
      </c>
      <c r="F537" s="24" t="s">
        <v>121</v>
      </c>
      <c r="G537" s="31">
        <v>3141</v>
      </c>
      <c r="H537" s="24" t="s">
        <v>122</v>
      </c>
      <c r="I537" s="41">
        <v>751763</v>
      </c>
      <c r="J537" s="41">
        <v>7323</v>
      </c>
      <c r="K537" s="42">
        <v>2.2532999999999994</v>
      </c>
    </row>
    <row r="538" spans="1:11" x14ac:dyDescent="0.2">
      <c r="A538" s="31">
        <v>14</v>
      </c>
      <c r="B538" s="31">
        <v>6</v>
      </c>
      <c r="C538" s="47" t="s">
        <v>775</v>
      </c>
      <c r="D538" s="31">
        <v>600074897</v>
      </c>
      <c r="E538" s="31">
        <v>4440</v>
      </c>
      <c r="F538" s="24" t="s">
        <v>121</v>
      </c>
      <c r="G538" s="31">
        <v>3143</v>
      </c>
      <c r="H538" s="24" t="s">
        <v>652</v>
      </c>
      <c r="I538" s="41">
        <v>23461</v>
      </c>
      <c r="J538" s="33">
        <v>1152</v>
      </c>
      <c r="K538" s="42">
        <v>8.8866666666666649E-2</v>
      </c>
    </row>
    <row r="539" spans="1:11" x14ac:dyDescent="0.2">
      <c r="A539" s="36">
        <v>14</v>
      </c>
      <c r="B539" s="36">
        <v>6</v>
      </c>
      <c r="C539" s="36" t="s">
        <v>775</v>
      </c>
      <c r="D539" s="36">
        <v>600074897</v>
      </c>
      <c r="E539" s="36">
        <v>4440</v>
      </c>
      <c r="F539" s="48" t="s">
        <v>971</v>
      </c>
      <c r="G539" s="36"/>
      <c r="H539" s="48"/>
      <c r="I539" s="44">
        <f t="shared" ref="I539:K539" si="195">SUM(I537:I538)</f>
        <v>775224</v>
      </c>
      <c r="J539" s="44">
        <f t="shared" si="195"/>
        <v>8475</v>
      </c>
      <c r="K539" s="45">
        <f t="shared" si="195"/>
        <v>2.3421666666666661</v>
      </c>
    </row>
    <row r="540" spans="1:11" x14ac:dyDescent="0.2">
      <c r="A540" s="47">
        <v>15</v>
      </c>
      <c r="B540" s="47">
        <v>6</v>
      </c>
      <c r="C540" s="47" t="s">
        <v>775</v>
      </c>
      <c r="D540" s="47">
        <v>600074901</v>
      </c>
      <c r="E540" s="31">
        <v>4442</v>
      </c>
      <c r="F540" s="24" t="s">
        <v>123</v>
      </c>
      <c r="G540" s="31">
        <v>3141</v>
      </c>
      <c r="H540" s="24" t="s">
        <v>403</v>
      </c>
      <c r="I540" s="41">
        <v>399067</v>
      </c>
      <c r="J540" s="41">
        <v>3655</v>
      </c>
      <c r="K540" s="42">
        <v>1.1933000000000002</v>
      </c>
    </row>
    <row r="541" spans="1:11" x14ac:dyDescent="0.2">
      <c r="A541" s="31">
        <v>15</v>
      </c>
      <c r="B541" s="31">
        <v>6</v>
      </c>
      <c r="C541" s="47" t="s">
        <v>775</v>
      </c>
      <c r="D541" s="31">
        <v>600074901</v>
      </c>
      <c r="E541" s="31">
        <v>4442</v>
      </c>
      <c r="F541" s="24" t="s">
        <v>123</v>
      </c>
      <c r="G541" s="31">
        <v>3143</v>
      </c>
      <c r="H541" s="51" t="s">
        <v>653</v>
      </c>
      <c r="I541" s="41">
        <v>16500</v>
      </c>
      <c r="J541" s="33">
        <v>810</v>
      </c>
      <c r="K541" s="42">
        <v>6.25E-2</v>
      </c>
    </row>
    <row r="542" spans="1:11" x14ac:dyDescent="0.2">
      <c r="A542" s="31">
        <v>15</v>
      </c>
      <c r="B542" s="31">
        <v>6</v>
      </c>
      <c r="C542" s="47" t="s">
        <v>775</v>
      </c>
      <c r="D542" s="31">
        <v>600074901</v>
      </c>
      <c r="E542" s="31">
        <v>4442</v>
      </c>
      <c r="F542" s="24" t="s">
        <v>123</v>
      </c>
      <c r="G542" s="31">
        <v>3143</v>
      </c>
      <c r="H542" s="51" t="s">
        <v>654</v>
      </c>
      <c r="I542" s="41">
        <v>4409</v>
      </c>
      <c r="J542" s="33">
        <v>144</v>
      </c>
      <c r="K542" s="42">
        <v>1.67E-2</v>
      </c>
    </row>
    <row r="543" spans="1:11" x14ac:dyDescent="0.2">
      <c r="A543" s="36">
        <v>15</v>
      </c>
      <c r="B543" s="36">
        <v>6</v>
      </c>
      <c r="C543" s="36" t="s">
        <v>775</v>
      </c>
      <c r="D543" s="36">
        <v>600074901</v>
      </c>
      <c r="E543" s="36">
        <v>4442</v>
      </c>
      <c r="F543" s="48" t="s">
        <v>972</v>
      </c>
      <c r="G543" s="36"/>
      <c r="H543" s="52"/>
      <c r="I543" s="44">
        <f t="shared" ref="I543:K543" si="196">SUM(I540:I542)</f>
        <v>419976</v>
      </c>
      <c r="J543" s="44">
        <f t="shared" si="196"/>
        <v>4609</v>
      </c>
      <c r="K543" s="45">
        <f t="shared" si="196"/>
        <v>1.2725000000000002</v>
      </c>
    </row>
    <row r="544" spans="1:11" x14ac:dyDescent="0.2">
      <c r="A544" s="47">
        <v>16</v>
      </c>
      <c r="B544" s="47">
        <v>6</v>
      </c>
      <c r="C544" s="47" t="s">
        <v>775</v>
      </c>
      <c r="D544" s="47">
        <v>600074986</v>
      </c>
      <c r="E544" s="31">
        <v>4436</v>
      </c>
      <c r="F544" s="24" t="s">
        <v>124</v>
      </c>
      <c r="G544" s="31">
        <v>3141</v>
      </c>
      <c r="H544" s="24" t="s">
        <v>404</v>
      </c>
      <c r="I544" s="41">
        <v>549901</v>
      </c>
      <c r="J544" s="41">
        <v>5146</v>
      </c>
      <c r="K544" s="42">
        <v>1.6532999999999998</v>
      </c>
    </row>
    <row r="545" spans="1:11" x14ac:dyDescent="0.2">
      <c r="A545" s="31">
        <v>16</v>
      </c>
      <c r="B545" s="31">
        <v>6</v>
      </c>
      <c r="C545" s="47" t="s">
        <v>775</v>
      </c>
      <c r="D545" s="31">
        <v>600074986</v>
      </c>
      <c r="E545" s="31">
        <v>4436</v>
      </c>
      <c r="F545" s="24" t="s">
        <v>124</v>
      </c>
      <c r="G545" s="31">
        <v>3143</v>
      </c>
      <c r="H545" s="24" t="s">
        <v>655</v>
      </c>
      <c r="I545" s="41">
        <v>18511</v>
      </c>
      <c r="J545" s="33">
        <v>909</v>
      </c>
      <c r="K545" s="42">
        <v>7.011666666666666E-2</v>
      </c>
    </row>
    <row r="546" spans="1:11" x14ac:dyDescent="0.2">
      <c r="A546" s="36">
        <v>16</v>
      </c>
      <c r="B546" s="36">
        <v>6</v>
      </c>
      <c r="C546" s="36" t="s">
        <v>775</v>
      </c>
      <c r="D546" s="36">
        <v>600074986</v>
      </c>
      <c r="E546" s="36">
        <v>4436</v>
      </c>
      <c r="F546" s="48" t="s">
        <v>973</v>
      </c>
      <c r="G546" s="36"/>
      <c r="H546" s="48"/>
      <c r="I546" s="44">
        <f t="shared" ref="I546:K546" si="197">SUM(I544:I545)</f>
        <v>568412</v>
      </c>
      <c r="J546" s="44">
        <f t="shared" si="197"/>
        <v>6055</v>
      </c>
      <c r="K546" s="45">
        <f t="shared" si="197"/>
        <v>1.7234166666666664</v>
      </c>
    </row>
    <row r="547" spans="1:11" x14ac:dyDescent="0.2">
      <c r="A547" s="47">
        <v>17</v>
      </c>
      <c r="B547" s="47">
        <v>6</v>
      </c>
      <c r="C547" s="47" t="s">
        <v>775</v>
      </c>
      <c r="D547" s="47">
        <v>600074811</v>
      </c>
      <c r="E547" s="31">
        <v>4454</v>
      </c>
      <c r="F547" s="24" t="s">
        <v>125</v>
      </c>
      <c r="G547" s="31">
        <v>3141</v>
      </c>
      <c r="H547" s="24" t="s">
        <v>125</v>
      </c>
      <c r="I547" s="41">
        <v>813032</v>
      </c>
      <c r="J547" s="41">
        <v>8942</v>
      </c>
      <c r="K547" s="42">
        <v>2.4400000000000004</v>
      </c>
    </row>
    <row r="548" spans="1:11" x14ac:dyDescent="0.2">
      <c r="A548" s="31">
        <v>17</v>
      </c>
      <c r="B548" s="31">
        <v>6</v>
      </c>
      <c r="C548" s="47" t="s">
        <v>775</v>
      </c>
      <c r="D548" s="31">
        <v>600074811</v>
      </c>
      <c r="E548" s="31">
        <v>4454</v>
      </c>
      <c r="F548" s="24" t="s">
        <v>125</v>
      </c>
      <c r="G548" s="31">
        <v>3143</v>
      </c>
      <c r="H548" s="24" t="s">
        <v>656</v>
      </c>
      <c r="I548" s="41">
        <v>24028</v>
      </c>
      <c r="J548" s="33">
        <v>1179</v>
      </c>
      <c r="K548" s="42">
        <v>9.1016666666666635E-2</v>
      </c>
    </row>
    <row r="549" spans="1:11" x14ac:dyDescent="0.2">
      <c r="A549" s="36">
        <v>17</v>
      </c>
      <c r="B549" s="36">
        <v>6</v>
      </c>
      <c r="C549" s="36" t="s">
        <v>775</v>
      </c>
      <c r="D549" s="36">
        <v>600074811</v>
      </c>
      <c r="E549" s="36">
        <v>4454</v>
      </c>
      <c r="F549" s="48" t="s">
        <v>974</v>
      </c>
      <c r="G549" s="36"/>
      <c r="H549" s="48"/>
      <c r="I549" s="44">
        <f t="shared" ref="I549:K549" si="198">SUM(I547:I548)</f>
        <v>837060</v>
      </c>
      <c r="J549" s="44">
        <f t="shared" si="198"/>
        <v>10121</v>
      </c>
      <c r="K549" s="45">
        <f t="shared" si="198"/>
        <v>2.5310166666666669</v>
      </c>
    </row>
    <row r="550" spans="1:11" x14ac:dyDescent="0.2">
      <c r="A550" s="47">
        <v>18</v>
      </c>
      <c r="B550" s="47">
        <v>6</v>
      </c>
      <c r="C550" s="47" t="s">
        <v>775</v>
      </c>
      <c r="D550" s="47">
        <v>600075150</v>
      </c>
      <c r="E550" s="31">
        <v>4479</v>
      </c>
      <c r="F550" s="24" t="s">
        <v>343</v>
      </c>
      <c r="G550" s="31">
        <v>3141</v>
      </c>
      <c r="H550" s="24" t="s">
        <v>301</v>
      </c>
      <c r="I550" s="41">
        <v>80352</v>
      </c>
      <c r="J550" s="41">
        <v>770</v>
      </c>
      <c r="K550" s="42">
        <v>0.24329999999999996</v>
      </c>
    </row>
    <row r="551" spans="1:11" x14ac:dyDescent="0.2">
      <c r="A551" s="47">
        <v>18</v>
      </c>
      <c r="B551" s="47">
        <v>6</v>
      </c>
      <c r="C551" s="47" t="s">
        <v>775</v>
      </c>
      <c r="D551" s="47">
        <v>600075150</v>
      </c>
      <c r="E551" s="31">
        <v>4479</v>
      </c>
      <c r="F551" s="24" t="s">
        <v>343</v>
      </c>
      <c r="G551" s="31">
        <v>3141</v>
      </c>
      <c r="H551" s="24" t="s">
        <v>419</v>
      </c>
      <c r="I551" s="41">
        <v>336460</v>
      </c>
      <c r="J551" s="41">
        <v>1977</v>
      </c>
      <c r="K551" s="42">
        <v>1.0099999999999998</v>
      </c>
    </row>
    <row r="552" spans="1:11" x14ac:dyDescent="0.2">
      <c r="A552" s="31">
        <v>18</v>
      </c>
      <c r="B552" s="31">
        <v>6</v>
      </c>
      <c r="C552" s="47" t="s">
        <v>775</v>
      </c>
      <c r="D552" s="31">
        <v>600075150</v>
      </c>
      <c r="E552" s="31">
        <v>4479</v>
      </c>
      <c r="F552" s="24" t="s">
        <v>343</v>
      </c>
      <c r="G552" s="31">
        <v>3143</v>
      </c>
      <c r="H552" s="24" t="s">
        <v>657</v>
      </c>
      <c r="I552" s="41">
        <v>2759</v>
      </c>
      <c r="J552" s="33">
        <v>135</v>
      </c>
      <c r="K552" s="42">
        <v>1.0450000000000001E-2</v>
      </c>
    </row>
    <row r="553" spans="1:11" x14ac:dyDescent="0.2">
      <c r="A553" s="31">
        <v>18</v>
      </c>
      <c r="B553" s="31">
        <v>6</v>
      </c>
      <c r="C553" s="47" t="s">
        <v>775</v>
      </c>
      <c r="D553" s="31">
        <v>600075150</v>
      </c>
      <c r="E553" s="31">
        <v>4479</v>
      </c>
      <c r="F553" s="24" t="s">
        <v>343</v>
      </c>
      <c r="G553" s="31">
        <v>3143</v>
      </c>
      <c r="H553" s="24" t="s">
        <v>658</v>
      </c>
      <c r="I553" s="41">
        <v>5878</v>
      </c>
      <c r="J553" s="33">
        <v>288</v>
      </c>
      <c r="K553" s="42">
        <v>2.2266666666666664E-2</v>
      </c>
    </row>
    <row r="554" spans="1:11" x14ac:dyDescent="0.2">
      <c r="A554" s="31">
        <v>18</v>
      </c>
      <c r="B554" s="31">
        <v>6</v>
      </c>
      <c r="C554" s="47" t="s">
        <v>775</v>
      </c>
      <c r="D554" s="31">
        <v>600075150</v>
      </c>
      <c r="E554" s="31">
        <v>4479</v>
      </c>
      <c r="F554" s="24" t="s">
        <v>343</v>
      </c>
      <c r="G554" s="31">
        <v>3143</v>
      </c>
      <c r="H554" s="24" t="s">
        <v>659</v>
      </c>
      <c r="I554" s="41">
        <v>0</v>
      </c>
      <c r="J554" s="33">
        <v>0</v>
      </c>
      <c r="K554" s="42">
        <v>0</v>
      </c>
    </row>
    <row r="555" spans="1:11" x14ac:dyDescent="0.2">
      <c r="A555" s="31">
        <v>18</v>
      </c>
      <c r="B555" s="31">
        <v>6</v>
      </c>
      <c r="C555" s="47" t="s">
        <v>775</v>
      </c>
      <c r="D555" s="31">
        <v>600075150</v>
      </c>
      <c r="E555" s="31">
        <v>4479</v>
      </c>
      <c r="F555" s="24" t="s">
        <v>343</v>
      </c>
      <c r="G555" s="31">
        <v>3143</v>
      </c>
      <c r="H555" s="24" t="s">
        <v>660</v>
      </c>
      <c r="I555" s="41">
        <v>3300</v>
      </c>
      <c r="J555" s="33">
        <v>108</v>
      </c>
      <c r="K555" s="42">
        <v>1.2499999999999997E-2</v>
      </c>
    </row>
    <row r="556" spans="1:11" x14ac:dyDescent="0.2">
      <c r="A556" s="36">
        <v>18</v>
      </c>
      <c r="B556" s="36">
        <v>6</v>
      </c>
      <c r="C556" s="36" t="s">
        <v>775</v>
      </c>
      <c r="D556" s="36">
        <v>600075150</v>
      </c>
      <c r="E556" s="36">
        <v>4479</v>
      </c>
      <c r="F556" s="48" t="s">
        <v>975</v>
      </c>
      <c r="G556" s="36"/>
      <c r="H556" s="48"/>
      <c r="I556" s="44">
        <f t="shared" ref="I556:K556" si="199">SUM(I550:I555)</f>
        <v>428749</v>
      </c>
      <c r="J556" s="44">
        <f t="shared" si="199"/>
        <v>3278</v>
      </c>
      <c r="K556" s="45">
        <f t="shared" si="199"/>
        <v>1.2985166666666665</v>
      </c>
    </row>
    <row r="557" spans="1:11" x14ac:dyDescent="0.2">
      <c r="A557" s="47">
        <v>20</v>
      </c>
      <c r="B557" s="47">
        <v>6</v>
      </c>
      <c r="C557" s="47" t="s">
        <v>775</v>
      </c>
      <c r="D557" s="47">
        <v>600074102</v>
      </c>
      <c r="E557" s="31">
        <v>4485</v>
      </c>
      <c r="F557" s="24" t="s">
        <v>133</v>
      </c>
      <c r="G557" s="31">
        <v>3141</v>
      </c>
      <c r="H557" s="24" t="s">
        <v>420</v>
      </c>
      <c r="I557" s="41">
        <v>222879</v>
      </c>
      <c r="J557" s="41">
        <v>1039</v>
      </c>
      <c r="K557" s="42">
        <v>0.66999999999999971</v>
      </c>
    </row>
    <row r="558" spans="1:11" x14ac:dyDescent="0.2">
      <c r="A558" s="36">
        <v>20</v>
      </c>
      <c r="B558" s="36">
        <v>6</v>
      </c>
      <c r="C558" s="36" t="s">
        <v>775</v>
      </c>
      <c r="D558" s="36">
        <v>600074102</v>
      </c>
      <c r="E558" s="36">
        <v>4485</v>
      </c>
      <c r="F558" s="48" t="s">
        <v>976</v>
      </c>
      <c r="G558" s="36"/>
      <c r="H558" s="48"/>
      <c r="I558" s="44">
        <f t="shared" ref="I558:K558" si="200">SUM(I557:I557)</f>
        <v>222879</v>
      </c>
      <c r="J558" s="44">
        <f t="shared" si="200"/>
        <v>1039</v>
      </c>
      <c r="K558" s="45">
        <f t="shared" si="200"/>
        <v>0.66999999999999971</v>
      </c>
    </row>
    <row r="559" spans="1:11" x14ac:dyDescent="0.2">
      <c r="A559" s="47">
        <v>21</v>
      </c>
      <c r="B559" s="47">
        <v>6</v>
      </c>
      <c r="C559" s="47" t="s">
        <v>775</v>
      </c>
      <c r="D559" s="47">
        <v>650034295</v>
      </c>
      <c r="E559" s="31">
        <v>4435</v>
      </c>
      <c r="F559" s="24" t="s">
        <v>259</v>
      </c>
      <c r="G559" s="31">
        <v>3141</v>
      </c>
      <c r="H559" s="24" t="s">
        <v>421</v>
      </c>
      <c r="I559" s="41">
        <v>244576</v>
      </c>
      <c r="J559" s="41">
        <v>1386</v>
      </c>
      <c r="K559" s="42">
        <v>0.73330000000000028</v>
      </c>
    </row>
    <row r="560" spans="1:11" x14ac:dyDescent="0.2">
      <c r="A560" s="47">
        <v>21</v>
      </c>
      <c r="B560" s="47">
        <v>6</v>
      </c>
      <c r="C560" s="47" t="s">
        <v>775</v>
      </c>
      <c r="D560" s="47">
        <v>650034295</v>
      </c>
      <c r="E560" s="31">
        <v>4435</v>
      </c>
      <c r="F560" s="24" t="s">
        <v>259</v>
      </c>
      <c r="G560" s="31">
        <v>3141</v>
      </c>
      <c r="H560" s="24" t="s">
        <v>422</v>
      </c>
      <c r="I560" s="41">
        <v>57331</v>
      </c>
      <c r="J560" s="41">
        <v>638</v>
      </c>
      <c r="K560" s="42">
        <v>0.17670000000000002</v>
      </c>
    </row>
    <row r="561" spans="1:11" x14ac:dyDescent="0.2">
      <c r="A561" s="54">
        <v>21</v>
      </c>
      <c r="B561" s="31">
        <v>6</v>
      </c>
      <c r="C561" s="47" t="s">
        <v>775</v>
      </c>
      <c r="D561" s="54">
        <v>650034295</v>
      </c>
      <c r="E561" s="54">
        <v>4435</v>
      </c>
      <c r="F561" s="24" t="s">
        <v>259</v>
      </c>
      <c r="G561" s="31">
        <v>3143</v>
      </c>
      <c r="H561" s="24" t="s">
        <v>661</v>
      </c>
      <c r="I561" s="41">
        <v>5491</v>
      </c>
      <c r="J561" s="33">
        <v>270</v>
      </c>
      <c r="K561" s="42">
        <v>2.0799999999999999E-2</v>
      </c>
    </row>
    <row r="562" spans="1:11" x14ac:dyDescent="0.2">
      <c r="A562" s="36">
        <v>21</v>
      </c>
      <c r="B562" s="36">
        <v>6</v>
      </c>
      <c r="C562" s="36" t="s">
        <v>775</v>
      </c>
      <c r="D562" s="36">
        <v>650034295</v>
      </c>
      <c r="E562" s="36">
        <v>4435</v>
      </c>
      <c r="F562" s="48" t="s">
        <v>977</v>
      </c>
      <c r="G562" s="36"/>
      <c r="H562" s="48"/>
      <c r="I562" s="44">
        <f t="shared" ref="I562:K562" si="201">SUM(I559:I561)</f>
        <v>307398</v>
      </c>
      <c r="J562" s="44">
        <f t="shared" si="201"/>
        <v>2294</v>
      </c>
      <c r="K562" s="45">
        <f t="shared" si="201"/>
        <v>0.9308000000000004</v>
      </c>
    </row>
    <row r="563" spans="1:11" x14ac:dyDescent="0.2">
      <c r="A563" s="47">
        <v>22</v>
      </c>
      <c r="B563" s="47">
        <v>6</v>
      </c>
      <c r="C563" s="47" t="s">
        <v>775</v>
      </c>
      <c r="D563" s="47">
        <v>600074447</v>
      </c>
      <c r="E563" s="31">
        <v>4412</v>
      </c>
      <c r="F563" s="24" t="s">
        <v>126</v>
      </c>
      <c r="G563" s="31">
        <v>3141</v>
      </c>
      <c r="H563" s="24" t="s">
        <v>425</v>
      </c>
      <c r="I563" s="41">
        <v>150474</v>
      </c>
      <c r="J563" s="41">
        <v>697</v>
      </c>
      <c r="K563" s="42">
        <v>0.4467000000000001</v>
      </c>
    </row>
    <row r="564" spans="1:11" x14ac:dyDescent="0.2">
      <c r="A564" s="36">
        <v>22</v>
      </c>
      <c r="B564" s="36">
        <v>6</v>
      </c>
      <c r="C564" s="36" t="s">
        <v>775</v>
      </c>
      <c r="D564" s="36">
        <v>600074447</v>
      </c>
      <c r="E564" s="36">
        <v>4412</v>
      </c>
      <c r="F564" s="48" t="s">
        <v>978</v>
      </c>
      <c r="G564" s="36"/>
      <c r="H564" s="48"/>
      <c r="I564" s="44">
        <f t="shared" ref="I564:K564" si="202">SUM(I563:I563)</f>
        <v>150474</v>
      </c>
      <c r="J564" s="44">
        <f t="shared" si="202"/>
        <v>697</v>
      </c>
      <c r="K564" s="45">
        <f t="shared" si="202"/>
        <v>0.4467000000000001</v>
      </c>
    </row>
    <row r="565" spans="1:11" x14ac:dyDescent="0.2">
      <c r="A565" s="47">
        <v>23</v>
      </c>
      <c r="B565" s="47">
        <v>6</v>
      </c>
      <c r="C565" s="47" t="s">
        <v>775</v>
      </c>
      <c r="D565" s="47">
        <v>600074455</v>
      </c>
      <c r="E565" s="31">
        <v>4413</v>
      </c>
      <c r="F565" s="24" t="s">
        <v>127</v>
      </c>
      <c r="G565" s="31">
        <v>3141</v>
      </c>
      <c r="H565" s="24" t="s">
        <v>426</v>
      </c>
      <c r="I565" s="41">
        <v>319852</v>
      </c>
      <c r="J565" s="41">
        <v>2074</v>
      </c>
      <c r="K565" s="42">
        <v>0.96</v>
      </c>
    </row>
    <row r="566" spans="1:11" x14ac:dyDescent="0.2">
      <c r="A566" s="31">
        <v>23</v>
      </c>
      <c r="B566" s="31">
        <v>6</v>
      </c>
      <c r="C566" s="47" t="s">
        <v>775</v>
      </c>
      <c r="D566" s="31">
        <v>600074455</v>
      </c>
      <c r="E566" s="31">
        <v>4413</v>
      </c>
      <c r="F566" s="24" t="s">
        <v>127</v>
      </c>
      <c r="G566" s="31">
        <v>3143</v>
      </c>
      <c r="H566" s="24" t="s">
        <v>662</v>
      </c>
      <c r="I566" s="41">
        <v>6420</v>
      </c>
      <c r="J566" s="33">
        <v>315</v>
      </c>
      <c r="K566" s="42">
        <v>2.4316666666666674E-2</v>
      </c>
    </row>
    <row r="567" spans="1:11" x14ac:dyDescent="0.2">
      <c r="A567" s="36">
        <v>23</v>
      </c>
      <c r="B567" s="36">
        <v>6</v>
      </c>
      <c r="C567" s="36" t="s">
        <v>775</v>
      </c>
      <c r="D567" s="36">
        <v>600074455</v>
      </c>
      <c r="E567" s="36">
        <v>4413</v>
      </c>
      <c r="F567" s="48" t="s">
        <v>979</v>
      </c>
      <c r="G567" s="36"/>
      <c r="H567" s="48"/>
      <c r="I567" s="44">
        <f t="shared" ref="I567:K567" si="203">SUM(I565:I566)</f>
        <v>326272</v>
      </c>
      <c r="J567" s="44">
        <f t="shared" si="203"/>
        <v>2389</v>
      </c>
      <c r="K567" s="45">
        <f t="shared" si="203"/>
        <v>0.98431666666666662</v>
      </c>
    </row>
    <row r="568" spans="1:11" x14ac:dyDescent="0.2">
      <c r="A568" s="47">
        <v>24</v>
      </c>
      <c r="B568" s="47">
        <v>6</v>
      </c>
      <c r="C568" s="47" t="s">
        <v>775</v>
      </c>
      <c r="D568" s="47">
        <v>600074595</v>
      </c>
      <c r="E568" s="31">
        <v>4429</v>
      </c>
      <c r="F568" s="24" t="s">
        <v>128</v>
      </c>
      <c r="G568" s="31">
        <v>3141</v>
      </c>
      <c r="H568" s="24" t="s">
        <v>424</v>
      </c>
      <c r="I568" s="41">
        <v>162853</v>
      </c>
      <c r="J568" s="41">
        <v>765</v>
      </c>
      <c r="K568" s="42">
        <v>0.48669999999999991</v>
      </c>
    </row>
    <row r="569" spans="1:11" x14ac:dyDescent="0.2">
      <c r="A569" s="31">
        <v>24</v>
      </c>
      <c r="B569" s="31">
        <v>6</v>
      </c>
      <c r="C569" s="47" t="s">
        <v>775</v>
      </c>
      <c r="D569" s="31">
        <v>600074595</v>
      </c>
      <c r="E569" s="31">
        <v>4429</v>
      </c>
      <c r="F569" s="24" t="s">
        <v>128</v>
      </c>
      <c r="G569" s="31">
        <v>3143</v>
      </c>
      <c r="H569" s="24" t="s">
        <v>663</v>
      </c>
      <c r="I569" s="41">
        <v>4770</v>
      </c>
      <c r="J569" s="33">
        <v>234</v>
      </c>
      <c r="K569" s="42">
        <v>1.8066666666666668E-2</v>
      </c>
    </row>
    <row r="570" spans="1:11" x14ac:dyDescent="0.2">
      <c r="A570" s="36">
        <v>24</v>
      </c>
      <c r="B570" s="36">
        <v>6</v>
      </c>
      <c r="C570" s="36" t="s">
        <v>775</v>
      </c>
      <c r="D570" s="36">
        <v>600074595</v>
      </c>
      <c r="E570" s="36">
        <v>4429</v>
      </c>
      <c r="F570" s="48" t="s">
        <v>980</v>
      </c>
      <c r="G570" s="36"/>
      <c r="H570" s="48"/>
      <c r="I570" s="44">
        <f t="shared" ref="I570:K570" si="204">SUM(I568:I569)</f>
        <v>167623</v>
      </c>
      <c r="J570" s="44">
        <f t="shared" si="204"/>
        <v>999</v>
      </c>
      <c r="K570" s="45">
        <f t="shared" si="204"/>
        <v>0.50476666666666659</v>
      </c>
    </row>
    <row r="571" spans="1:11" x14ac:dyDescent="0.2">
      <c r="A571" s="47">
        <v>25</v>
      </c>
      <c r="B571" s="47">
        <v>6</v>
      </c>
      <c r="C571" s="47" t="s">
        <v>775</v>
      </c>
      <c r="D571" s="47">
        <v>600074919</v>
      </c>
      <c r="E571" s="31">
        <v>4452</v>
      </c>
      <c r="F571" s="24" t="s">
        <v>129</v>
      </c>
      <c r="G571" s="31">
        <v>3141</v>
      </c>
      <c r="H571" s="24" t="s">
        <v>423</v>
      </c>
      <c r="I571" s="41">
        <v>533200</v>
      </c>
      <c r="J571" s="41">
        <v>5270</v>
      </c>
      <c r="K571" s="42">
        <v>1.5967000000000002</v>
      </c>
    </row>
    <row r="572" spans="1:11" x14ac:dyDescent="0.2">
      <c r="A572" s="31">
        <v>25</v>
      </c>
      <c r="B572" s="31">
        <v>6</v>
      </c>
      <c r="C572" s="47" t="s">
        <v>775</v>
      </c>
      <c r="D572" s="31">
        <v>600074919</v>
      </c>
      <c r="E572" s="31">
        <v>4452</v>
      </c>
      <c r="F572" s="24" t="s">
        <v>129</v>
      </c>
      <c r="G572" s="31">
        <v>3143</v>
      </c>
      <c r="H572" s="24" t="s">
        <v>664</v>
      </c>
      <c r="I572" s="41">
        <v>16139</v>
      </c>
      <c r="J572" s="33">
        <v>792</v>
      </c>
      <c r="K572" s="42">
        <v>6.1133333333333317E-2</v>
      </c>
    </row>
    <row r="573" spans="1:11" x14ac:dyDescent="0.2">
      <c r="A573" s="36">
        <v>25</v>
      </c>
      <c r="B573" s="36">
        <v>6</v>
      </c>
      <c r="C573" s="36" t="s">
        <v>775</v>
      </c>
      <c r="D573" s="36">
        <v>600074919</v>
      </c>
      <c r="E573" s="36">
        <v>4452</v>
      </c>
      <c r="F573" s="48" t="s">
        <v>981</v>
      </c>
      <c r="G573" s="36"/>
      <c r="H573" s="48"/>
      <c r="I573" s="44">
        <f t="shared" ref="I573:K573" si="205">SUM(I571:I572)</f>
        <v>549339</v>
      </c>
      <c r="J573" s="44">
        <f t="shared" si="205"/>
        <v>6062</v>
      </c>
      <c r="K573" s="45">
        <f t="shared" si="205"/>
        <v>1.6578333333333335</v>
      </c>
    </row>
    <row r="574" spans="1:11" x14ac:dyDescent="0.2">
      <c r="A574" s="47">
        <v>27</v>
      </c>
      <c r="B574" s="47">
        <v>6</v>
      </c>
      <c r="C574" s="47" t="s">
        <v>775</v>
      </c>
      <c r="D574" s="47">
        <v>600074307</v>
      </c>
      <c r="E574" s="31">
        <v>4414</v>
      </c>
      <c r="F574" s="24" t="s">
        <v>130</v>
      </c>
      <c r="G574" s="31">
        <v>3141</v>
      </c>
      <c r="H574" s="24" t="s">
        <v>427</v>
      </c>
      <c r="I574" s="41">
        <v>0</v>
      </c>
      <c r="J574" s="41">
        <v>0</v>
      </c>
      <c r="K574" s="42">
        <v>0</v>
      </c>
    </row>
    <row r="575" spans="1:11" x14ac:dyDescent="0.2">
      <c r="A575" s="36">
        <v>27</v>
      </c>
      <c r="B575" s="36">
        <v>6</v>
      </c>
      <c r="C575" s="36" t="s">
        <v>775</v>
      </c>
      <c r="D575" s="36">
        <v>600074307</v>
      </c>
      <c r="E575" s="36">
        <v>4414</v>
      </c>
      <c r="F575" s="48" t="s">
        <v>982</v>
      </c>
      <c r="G575" s="36"/>
      <c r="H575" s="48"/>
      <c r="I575" s="44">
        <f t="shared" ref="I575:K575" si="206">SUM(I574:I574)</f>
        <v>0</v>
      </c>
      <c r="J575" s="44">
        <f t="shared" si="206"/>
        <v>0</v>
      </c>
      <c r="K575" s="45">
        <f t="shared" si="206"/>
        <v>0</v>
      </c>
    </row>
    <row r="576" spans="1:11" x14ac:dyDescent="0.2">
      <c r="A576" s="47">
        <v>28</v>
      </c>
      <c r="B576" s="47">
        <v>6</v>
      </c>
      <c r="C576" s="47" t="s">
        <v>775</v>
      </c>
      <c r="D576" s="47">
        <v>600074731</v>
      </c>
      <c r="E576" s="31">
        <v>4444</v>
      </c>
      <c r="F576" s="24" t="s">
        <v>131</v>
      </c>
      <c r="G576" s="31">
        <v>3141</v>
      </c>
      <c r="H576" s="24" t="s">
        <v>428</v>
      </c>
      <c r="I576" s="41">
        <v>674151</v>
      </c>
      <c r="J576" s="41">
        <v>5131</v>
      </c>
      <c r="K576" s="42">
        <v>2.0232999999999999</v>
      </c>
    </row>
    <row r="577" spans="1:11" x14ac:dyDescent="0.2">
      <c r="A577" s="31">
        <v>28</v>
      </c>
      <c r="B577" s="31">
        <v>6</v>
      </c>
      <c r="C577" s="47" t="s">
        <v>775</v>
      </c>
      <c r="D577" s="31">
        <v>600074731</v>
      </c>
      <c r="E577" s="31">
        <v>4444</v>
      </c>
      <c r="F577" s="24" t="s">
        <v>131</v>
      </c>
      <c r="G577" s="31">
        <v>3143</v>
      </c>
      <c r="H577" s="24" t="s">
        <v>665</v>
      </c>
      <c r="I577" s="41">
        <v>11550</v>
      </c>
      <c r="J577" s="33">
        <v>567</v>
      </c>
      <c r="K577" s="42">
        <v>4.3750000000000011E-2</v>
      </c>
    </row>
    <row r="578" spans="1:11" x14ac:dyDescent="0.2">
      <c r="A578" s="31">
        <v>28</v>
      </c>
      <c r="B578" s="31">
        <v>6</v>
      </c>
      <c r="C578" s="47" t="s">
        <v>775</v>
      </c>
      <c r="D578" s="31">
        <v>600074731</v>
      </c>
      <c r="E578" s="31">
        <v>4444</v>
      </c>
      <c r="F578" s="24" t="s">
        <v>131</v>
      </c>
      <c r="G578" s="31">
        <v>3143</v>
      </c>
      <c r="H578" s="24" t="s">
        <v>666</v>
      </c>
      <c r="I578" s="41">
        <v>1830</v>
      </c>
      <c r="J578" s="33">
        <v>60</v>
      </c>
      <c r="K578" s="42">
        <v>6.933333333333333E-3</v>
      </c>
    </row>
    <row r="579" spans="1:11" x14ac:dyDescent="0.2">
      <c r="A579" s="36">
        <v>28</v>
      </c>
      <c r="B579" s="36">
        <v>6</v>
      </c>
      <c r="C579" s="36" t="s">
        <v>775</v>
      </c>
      <c r="D579" s="36">
        <v>600074731</v>
      </c>
      <c r="E579" s="36">
        <v>4444</v>
      </c>
      <c r="F579" s="48" t="s">
        <v>983</v>
      </c>
      <c r="G579" s="36"/>
      <c r="H579" s="48"/>
      <c r="I579" s="44">
        <f t="shared" ref="I579:K579" si="207">SUM(I576:I578)</f>
        <v>687531</v>
      </c>
      <c r="J579" s="44">
        <f t="shared" si="207"/>
        <v>5758</v>
      </c>
      <c r="K579" s="45">
        <f t="shared" si="207"/>
        <v>2.0739833333333335</v>
      </c>
    </row>
    <row r="580" spans="1:11" x14ac:dyDescent="0.2">
      <c r="A580" s="47">
        <v>29</v>
      </c>
      <c r="B580" s="47">
        <v>6</v>
      </c>
      <c r="C580" s="47" t="s">
        <v>775</v>
      </c>
      <c r="D580" s="47">
        <v>600075044</v>
      </c>
      <c r="E580" s="31">
        <v>4445</v>
      </c>
      <c r="F580" s="24" t="s">
        <v>362</v>
      </c>
      <c r="G580" s="31">
        <v>3141</v>
      </c>
      <c r="H580" s="24" t="s">
        <v>357</v>
      </c>
      <c r="I580" s="41">
        <v>216153</v>
      </c>
      <c r="J580" s="41">
        <v>1105</v>
      </c>
      <c r="K580" s="42">
        <v>0.64670000000000005</v>
      </c>
    </row>
    <row r="581" spans="1:11" x14ac:dyDescent="0.2">
      <c r="A581" s="31">
        <v>29</v>
      </c>
      <c r="B581" s="31">
        <v>6</v>
      </c>
      <c r="C581" s="47" t="s">
        <v>775</v>
      </c>
      <c r="D581" s="31">
        <v>600075044</v>
      </c>
      <c r="E581" s="31">
        <v>4445</v>
      </c>
      <c r="F581" s="24" t="s">
        <v>362</v>
      </c>
      <c r="G581" s="31">
        <v>3143</v>
      </c>
      <c r="H581" s="24" t="s">
        <v>667</v>
      </c>
      <c r="I581" s="41">
        <v>7528</v>
      </c>
      <c r="J581" s="33">
        <v>369</v>
      </c>
      <c r="K581" s="42">
        <v>2.8516666666666669E-2</v>
      </c>
    </row>
    <row r="582" spans="1:11" x14ac:dyDescent="0.2">
      <c r="A582" s="36">
        <v>29</v>
      </c>
      <c r="B582" s="36">
        <v>6</v>
      </c>
      <c r="C582" s="36" t="s">
        <v>775</v>
      </c>
      <c r="D582" s="36">
        <v>600075044</v>
      </c>
      <c r="E582" s="36">
        <v>4445</v>
      </c>
      <c r="F582" s="48" t="s">
        <v>984</v>
      </c>
      <c r="G582" s="36"/>
      <c r="H582" s="48"/>
      <c r="I582" s="44">
        <f t="shared" ref="I582:K582" si="208">SUM(I580:I581)</f>
        <v>223681</v>
      </c>
      <c r="J582" s="44">
        <f t="shared" si="208"/>
        <v>1474</v>
      </c>
      <c r="K582" s="45">
        <f t="shared" si="208"/>
        <v>0.67521666666666669</v>
      </c>
    </row>
    <row r="583" spans="1:11" x14ac:dyDescent="0.2">
      <c r="A583" s="47">
        <v>30</v>
      </c>
      <c r="B583" s="47">
        <v>6</v>
      </c>
      <c r="C583" s="47" t="s">
        <v>775</v>
      </c>
      <c r="D583" s="47">
        <v>600074587</v>
      </c>
      <c r="E583" s="31">
        <v>4446</v>
      </c>
      <c r="F583" s="24" t="s">
        <v>260</v>
      </c>
      <c r="G583" s="31">
        <v>3141</v>
      </c>
      <c r="H583" s="24" t="s">
        <v>300</v>
      </c>
      <c r="I583" s="41">
        <v>62105</v>
      </c>
      <c r="J583" s="41">
        <v>473</v>
      </c>
      <c r="K583" s="42">
        <v>0.18999999999999995</v>
      </c>
    </row>
    <row r="584" spans="1:11" x14ac:dyDescent="0.2">
      <c r="A584" s="54">
        <v>30</v>
      </c>
      <c r="B584" s="31">
        <v>6</v>
      </c>
      <c r="C584" s="47" t="s">
        <v>775</v>
      </c>
      <c r="D584" s="54">
        <v>600074587</v>
      </c>
      <c r="E584" s="54">
        <v>4446</v>
      </c>
      <c r="F584" s="24" t="s">
        <v>260</v>
      </c>
      <c r="G584" s="31">
        <v>3143</v>
      </c>
      <c r="H584" s="24" t="s">
        <v>668</v>
      </c>
      <c r="I584" s="41">
        <v>4409</v>
      </c>
      <c r="J584" s="33">
        <v>216</v>
      </c>
      <c r="K584" s="42">
        <v>1.67E-2</v>
      </c>
    </row>
    <row r="585" spans="1:11" x14ac:dyDescent="0.2">
      <c r="A585" s="36">
        <v>30</v>
      </c>
      <c r="B585" s="36">
        <v>6</v>
      </c>
      <c r="C585" s="36" t="s">
        <v>775</v>
      </c>
      <c r="D585" s="36">
        <v>600074587</v>
      </c>
      <c r="E585" s="36">
        <v>4446</v>
      </c>
      <c r="F585" s="48" t="s">
        <v>985</v>
      </c>
      <c r="G585" s="36"/>
      <c r="H585" s="48"/>
      <c r="I585" s="44">
        <f t="shared" ref="I585:K585" si="209">SUM(I583:I584)</f>
        <v>66514</v>
      </c>
      <c r="J585" s="44">
        <f t="shared" si="209"/>
        <v>689</v>
      </c>
      <c r="K585" s="45">
        <f t="shared" si="209"/>
        <v>0.20669999999999994</v>
      </c>
    </row>
    <row r="586" spans="1:11" x14ac:dyDescent="0.2">
      <c r="A586" s="47">
        <v>31</v>
      </c>
      <c r="B586" s="47">
        <v>6</v>
      </c>
      <c r="C586" s="47" t="s">
        <v>775</v>
      </c>
      <c r="D586" s="47">
        <v>600074820</v>
      </c>
      <c r="E586" s="31">
        <v>4431</v>
      </c>
      <c r="F586" s="24" t="s">
        <v>134</v>
      </c>
      <c r="G586" s="31">
        <v>3141</v>
      </c>
      <c r="H586" s="24" t="s">
        <v>429</v>
      </c>
      <c r="I586" s="41">
        <v>274525</v>
      </c>
      <c r="J586" s="41">
        <v>1513</v>
      </c>
      <c r="K586" s="42">
        <v>0.82330000000000014</v>
      </c>
    </row>
    <row r="587" spans="1:11" x14ac:dyDescent="0.2">
      <c r="A587" s="31">
        <v>31</v>
      </c>
      <c r="B587" s="31">
        <v>6</v>
      </c>
      <c r="C587" s="47" t="s">
        <v>775</v>
      </c>
      <c r="D587" s="31">
        <v>600074820</v>
      </c>
      <c r="E587" s="31">
        <v>4431</v>
      </c>
      <c r="F587" s="24" t="s">
        <v>134</v>
      </c>
      <c r="G587" s="31">
        <v>3143</v>
      </c>
      <c r="H587" s="24" t="s">
        <v>669</v>
      </c>
      <c r="I587" s="41">
        <v>7322</v>
      </c>
      <c r="J587" s="33">
        <v>360</v>
      </c>
      <c r="K587" s="42">
        <v>2.7733333333333332E-2</v>
      </c>
    </row>
    <row r="588" spans="1:11" x14ac:dyDescent="0.2">
      <c r="A588" s="36">
        <v>31</v>
      </c>
      <c r="B588" s="36">
        <v>6</v>
      </c>
      <c r="C588" s="36" t="s">
        <v>775</v>
      </c>
      <c r="D588" s="36">
        <v>600074820</v>
      </c>
      <c r="E588" s="36">
        <v>4431</v>
      </c>
      <c r="F588" s="48" t="s">
        <v>986</v>
      </c>
      <c r="G588" s="36"/>
      <c r="H588" s="48"/>
      <c r="I588" s="44">
        <f t="shared" ref="I588:K588" si="210">SUM(I586:I587)</f>
        <v>281847</v>
      </c>
      <c r="J588" s="44">
        <f t="shared" si="210"/>
        <v>1873</v>
      </c>
      <c r="K588" s="45">
        <f t="shared" si="210"/>
        <v>0.85103333333333353</v>
      </c>
    </row>
    <row r="589" spans="1:11" x14ac:dyDescent="0.2">
      <c r="A589" s="47">
        <v>32</v>
      </c>
      <c r="B589" s="47">
        <v>6</v>
      </c>
      <c r="C589" s="47" t="s">
        <v>775</v>
      </c>
      <c r="D589" s="47">
        <v>600074153</v>
      </c>
      <c r="E589" s="31">
        <v>4416</v>
      </c>
      <c r="F589" s="24" t="s">
        <v>135</v>
      </c>
      <c r="G589" s="31">
        <v>3141</v>
      </c>
      <c r="H589" s="24" t="s">
        <v>430</v>
      </c>
      <c r="I589" s="41">
        <v>139159</v>
      </c>
      <c r="J589" s="41">
        <v>629</v>
      </c>
      <c r="K589" s="42">
        <v>0.41669999999999996</v>
      </c>
    </row>
    <row r="590" spans="1:11" x14ac:dyDescent="0.2">
      <c r="A590" s="36">
        <v>32</v>
      </c>
      <c r="B590" s="36">
        <v>6</v>
      </c>
      <c r="C590" s="36" t="s">
        <v>775</v>
      </c>
      <c r="D590" s="36">
        <v>600074153</v>
      </c>
      <c r="E590" s="36">
        <v>4416</v>
      </c>
      <c r="F590" s="48" t="s">
        <v>987</v>
      </c>
      <c r="G590" s="36"/>
      <c r="H590" s="48"/>
      <c r="I590" s="44">
        <f t="shared" ref="I590:K590" si="211">SUM(I589:I589)</f>
        <v>139159</v>
      </c>
      <c r="J590" s="44">
        <f t="shared" si="211"/>
        <v>629</v>
      </c>
      <c r="K590" s="45">
        <f t="shared" si="211"/>
        <v>0.41669999999999996</v>
      </c>
    </row>
    <row r="591" spans="1:11" x14ac:dyDescent="0.2">
      <c r="A591" s="47">
        <v>33</v>
      </c>
      <c r="B591" s="47">
        <v>6</v>
      </c>
      <c r="C591" s="47" t="s">
        <v>775</v>
      </c>
      <c r="D591" s="47">
        <v>600074749</v>
      </c>
      <c r="E591" s="31">
        <v>4447</v>
      </c>
      <c r="F591" s="24" t="s">
        <v>136</v>
      </c>
      <c r="G591" s="31">
        <v>3141</v>
      </c>
      <c r="H591" s="24" t="s">
        <v>431</v>
      </c>
      <c r="I591" s="41">
        <v>196751</v>
      </c>
      <c r="J591" s="41">
        <v>1479</v>
      </c>
      <c r="K591" s="42">
        <v>0.59329999999999994</v>
      </c>
    </row>
    <row r="592" spans="1:11" x14ac:dyDescent="0.2">
      <c r="A592" s="31">
        <v>33</v>
      </c>
      <c r="B592" s="31">
        <v>6</v>
      </c>
      <c r="C592" s="47" t="s">
        <v>775</v>
      </c>
      <c r="D592" s="31">
        <v>600074749</v>
      </c>
      <c r="E592" s="31">
        <v>4447</v>
      </c>
      <c r="F592" s="24" t="s">
        <v>136</v>
      </c>
      <c r="G592" s="31">
        <v>3143</v>
      </c>
      <c r="H592" s="24" t="s">
        <v>670</v>
      </c>
      <c r="I592" s="41">
        <v>7322</v>
      </c>
      <c r="J592" s="33">
        <v>360</v>
      </c>
      <c r="K592" s="42">
        <v>2.7733333333333332E-2</v>
      </c>
    </row>
    <row r="593" spans="1:11" x14ac:dyDescent="0.2">
      <c r="A593" s="36">
        <v>33</v>
      </c>
      <c r="B593" s="36">
        <v>6</v>
      </c>
      <c r="C593" s="36" t="s">
        <v>775</v>
      </c>
      <c r="D593" s="36">
        <v>600074749</v>
      </c>
      <c r="E593" s="36">
        <v>4447</v>
      </c>
      <c r="F593" s="48" t="s">
        <v>988</v>
      </c>
      <c r="G593" s="36"/>
      <c r="H593" s="48"/>
      <c r="I593" s="44">
        <f t="shared" ref="I593:K593" si="212">SUM(I591:I592)</f>
        <v>204073</v>
      </c>
      <c r="J593" s="44">
        <f t="shared" si="212"/>
        <v>1839</v>
      </c>
      <c r="K593" s="45">
        <f t="shared" si="212"/>
        <v>0.62103333333333333</v>
      </c>
    </row>
    <row r="594" spans="1:11" x14ac:dyDescent="0.2">
      <c r="A594" s="47">
        <v>34</v>
      </c>
      <c r="B594" s="47">
        <v>6</v>
      </c>
      <c r="C594" s="47" t="s">
        <v>775</v>
      </c>
      <c r="D594" s="47">
        <v>650037090</v>
      </c>
      <c r="E594" s="31">
        <v>4449</v>
      </c>
      <c r="F594" s="24" t="s">
        <v>261</v>
      </c>
      <c r="G594" s="31">
        <v>3141</v>
      </c>
      <c r="H594" s="24" t="s">
        <v>432</v>
      </c>
      <c r="I594" s="41">
        <v>317302</v>
      </c>
      <c r="J594" s="41">
        <v>1938</v>
      </c>
      <c r="K594" s="42">
        <v>0.94669999999999987</v>
      </c>
    </row>
    <row r="595" spans="1:11" x14ac:dyDescent="0.2">
      <c r="A595" s="54">
        <v>34</v>
      </c>
      <c r="B595" s="31">
        <v>6</v>
      </c>
      <c r="C595" s="47" t="s">
        <v>775</v>
      </c>
      <c r="D595" s="54">
        <v>650037090</v>
      </c>
      <c r="E595" s="54">
        <v>4449</v>
      </c>
      <c r="F595" s="24" t="s">
        <v>261</v>
      </c>
      <c r="G595" s="31">
        <v>3143</v>
      </c>
      <c r="H595" s="24" t="s">
        <v>671</v>
      </c>
      <c r="I595" s="41">
        <v>3300</v>
      </c>
      <c r="J595" s="33">
        <v>162</v>
      </c>
      <c r="K595" s="42">
        <v>1.2499999999999997E-2</v>
      </c>
    </row>
    <row r="596" spans="1:11" x14ac:dyDescent="0.2">
      <c r="A596" s="54">
        <v>34</v>
      </c>
      <c r="B596" s="31">
        <v>6</v>
      </c>
      <c r="C596" s="47" t="s">
        <v>775</v>
      </c>
      <c r="D596" s="54">
        <v>650037090</v>
      </c>
      <c r="E596" s="54">
        <v>4449</v>
      </c>
      <c r="F596" s="24" t="s">
        <v>261</v>
      </c>
      <c r="G596" s="31">
        <v>3143</v>
      </c>
      <c r="H596" s="24" t="s">
        <v>672</v>
      </c>
      <c r="I596" s="41">
        <v>7889</v>
      </c>
      <c r="J596" s="33">
        <v>387</v>
      </c>
      <c r="K596" s="42">
        <v>2.9883333333333331E-2</v>
      </c>
    </row>
    <row r="597" spans="1:11" x14ac:dyDescent="0.2">
      <c r="A597" s="36">
        <v>34</v>
      </c>
      <c r="B597" s="36">
        <v>6</v>
      </c>
      <c r="C597" s="36" t="s">
        <v>775</v>
      </c>
      <c r="D597" s="36">
        <v>650037090</v>
      </c>
      <c r="E597" s="36">
        <v>4449</v>
      </c>
      <c r="F597" s="48" t="s">
        <v>989</v>
      </c>
      <c r="G597" s="36"/>
      <c r="H597" s="48"/>
      <c r="I597" s="44">
        <f t="shared" ref="I597:K597" si="213">SUM(I594:I596)</f>
        <v>328491</v>
      </c>
      <c r="J597" s="44">
        <f t="shared" si="213"/>
        <v>2487</v>
      </c>
      <c r="K597" s="45">
        <f t="shared" si="213"/>
        <v>0.9890833333333332</v>
      </c>
    </row>
    <row r="598" spans="1:11" x14ac:dyDescent="0.2">
      <c r="A598" s="47">
        <v>35</v>
      </c>
      <c r="B598" s="47">
        <v>6</v>
      </c>
      <c r="C598" s="47" t="s">
        <v>775</v>
      </c>
      <c r="D598" s="47">
        <v>600074196</v>
      </c>
      <c r="E598" s="31">
        <v>4401</v>
      </c>
      <c r="F598" s="24" t="s">
        <v>298</v>
      </c>
      <c r="G598" s="31">
        <v>3141</v>
      </c>
      <c r="H598" s="24" t="s">
        <v>433</v>
      </c>
      <c r="I598" s="41">
        <v>56624</v>
      </c>
      <c r="J598" s="41">
        <v>418</v>
      </c>
      <c r="K598" s="42">
        <v>0.16999999999999998</v>
      </c>
    </row>
    <row r="599" spans="1:11" x14ac:dyDescent="0.2">
      <c r="A599" s="36">
        <v>35</v>
      </c>
      <c r="B599" s="36">
        <v>6</v>
      </c>
      <c r="C599" s="36" t="s">
        <v>775</v>
      </c>
      <c r="D599" s="36">
        <v>600074196</v>
      </c>
      <c r="E599" s="36">
        <v>4401</v>
      </c>
      <c r="F599" s="48" t="s">
        <v>990</v>
      </c>
      <c r="G599" s="36"/>
      <c r="H599" s="48"/>
      <c r="I599" s="44">
        <f t="shared" ref="I599:K599" si="214">SUM(I598:I598)</f>
        <v>56624</v>
      </c>
      <c r="J599" s="44">
        <f t="shared" si="214"/>
        <v>418</v>
      </c>
      <c r="K599" s="45">
        <f t="shared" si="214"/>
        <v>0.16999999999999998</v>
      </c>
    </row>
    <row r="600" spans="1:11" x14ac:dyDescent="0.2">
      <c r="A600" s="47">
        <v>36</v>
      </c>
      <c r="B600" s="47">
        <v>6</v>
      </c>
      <c r="C600" s="47" t="s">
        <v>775</v>
      </c>
      <c r="D600" s="47">
        <v>600074790</v>
      </c>
      <c r="E600" s="31">
        <v>4453</v>
      </c>
      <c r="F600" s="24" t="s">
        <v>137</v>
      </c>
      <c r="G600" s="31">
        <v>3141</v>
      </c>
      <c r="H600" s="24" t="s">
        <v>434</v>
      </c>
      <c r="I600" s="41">
        <v>362642</v>
      </c>
      <c r="J600" s="41">
        <v>2730</v>
      </c>
      <c r="K600" s="42">
        <v>1.0899999999999999</v>
      </c>
    </row>
    <row r="601" spans="1:11" x14ac:dyDescent="0.2">
      <c r="A601" s="31">
        <v>36</v>
      </c>
      <c r="B601" s="31">
        <v>6</v>
      </c>
      <c r="C601" s="47" t="s">
        <v>775</v>
      </c>
      <c r="D601" s="31">
        <v>600074790</v>
      </c>
      <c r="E601" s="31">
        <v>4453</v>
      </c>
      <c r="F601" s="24" t="s">
        <v>137</v>
      </c>
      <c r="G601" s="31">
        <v>3143</v>
      </c>
      <c r="H601" s="24" t="s">
        <v>673</v>
      </c>
      <c r="I601" s="41">
        <v>8611</v>
      </c>
      <c r="J601" s="33">
        <v>423</v>
      </c>
      <c r="K601" s="42">
        <v>3.2616666666666669E-2</v>
      </c>
    </row>
    <row r="602" spans="1:11" x14ac:dyDescent="0.2">
      <c r="A602" s="36">
        <v>36</v>
      </c>
      <c r="B602" s="36">
        <v>6</v>
      </c>
      <c r="C602" s="36" t="s">
        <v>775</v>
      </c>
      <c r="D602" s="36">
        <v>600074790</v>
      </c>
      <c r="E602" s="36">
        <v>4453</v>
      </c>
      <c r="F602" s="48" t="s">
        <v>991</v>
      </c>
      <c r="G602" s="36"/>
      <c r="H602" s="48"/>
      <c r="I602" s="44">
        <f t="shared" ref="I602:K602" si="215">SUM(I600:I601)</f>
        <v>371253</v>
      </c>
      <c r="J602" s="44">
        <f t="shared" si="215"/>
        <v>3153</v>
      </c>
      <c r="K602" s="45">
        <f t="shared" si="215"/>
        <v>1.1226166666666666</v>
      </c>
    </row>
    <row r="603" spans="1:11" x14ac:dyDescent="0.2">
      <c r="A603" s="47">
        <v>37</v>
      </c>
      <c r="B603" s="47">
        <v>6</v>
      </c>
      <c r="C603" s="47" t="s">
        <v>775</v>
      </c>
      <c r="D603" s="47">
        <v>600074935</v>
      </c>
      <c r="E603" s="31">
        <v>4467</v>
      </c>
      <c r="F603" s="24" t="s">
        <v>495</v>
      </c>
      <c r="G603" s="31">
        <v>3141</v>
      </c>
      <c r="H603" s="24" t="s">
        <v>435</v>
      </c>
      <c r="I603" s="41">
        <v>569291</v>
      </c>
      <c r="J603" s="41">
        <v>4740</v>
      </c>
      <c r="K603" s="42">
        <v>1.71</v>
      </c>
    </row>
    <row r="604" spans="1:11" x14ac:dyDescent="0.2">
      <c r="A604" s="47">
        <v>37</v>
      </c>
      <c r="B604" s="47">
        <v>6</v>
      </c>
      <c r="C604" s="47" t="s">
        <v>775</v>
      </c>
      <c r="D604" s="47">
        <v>600074935</v>
      </c>
      <c r="E604" s="31">
        <v>4467</v>
      </c>
      <c r="F604" s="24" t="s">
        <v>495</v>
      </c>
      <c r="G604" s="31">
        <v>3141</v>
      </c>
      <c r="H604" s="24" t="s">
        <v>436</v>
      </c>
      <c r="I604" s="41">
        <v>99298</v>
      </c>
      <c r="J604" s="41">
        <v>957</v>
      </c>
      <c r="K604" s="42">
        <v>0.30000000000000004</v>
      </c>
    </row>
    <row r="605" spans="1:11" x14ac:dyDescent="0.2">
      <c r="A605" s="47">
        <v>37</v>
      </c>
      <c r="B605" s="47">
        <v>6</v>
      </c>
      <c r="C605" s="47" t="s">
        <v>775</v>
      </c>
      <c r="D605" s="47">
        <v>600074935</v>
      </c>
      <c r="E605" s="31">
        <v>4467</v>
      </c>
      <c r="F605" s="24" t="s">
        <v>495</v>
      </c>
      <c r="G605" s="31">
        <v>3141</v>
      </c>
      <c r="H605" s="24" t="s">
        <v>437</v>
      </c>
      <c r="I605" s="41">
        <v>59296</v>
      </c>
      <c r="J605" s="41">
        <v>451</v>
      </c>
      <c r="K605" s="42">
        <v>0.18000000000000005</v>
      </c>
    </row>
    <row r="606" spans="1:11" x14ac:dyDescent="0.2">
      <c r="A606" s="31">
        <v>37</v>
      </c>
      <c r="B606" s="31">
        <v>6</v>
      </c>
      <c r="C606" s="47" t="s">
        <v>775</v>
      </c>
      <c r="D606" s="31">
        <v>600074935</v>
      </c>
      <c r="E606" s="31">
        <v>4467</v>
      </c>
      <c r="F606" s="24" t="s">
        <v>495</v>
      </c>
      <c r="G606" s="31">
        <v>3143</v>
      </c>
      <c r="H606" s="24" t="s">
        <v>674</v>
      </c>
      <c r="I606" s="41">
        <v>15572</v>
      </c>
      <c r="J606" s="33">
        <v>765</v>
      </c>
      <c r="K606" s="42">
        <v>5.8983333333333346E-2</v>
      </c>
    </row>
    <row r="607" spans="1:11" x14ac:dyDescent="0.2">
      <c r="A607" s="31">
        <v>37</v>
      </c>
      <c r="B607" s="31">
        <v>6</v>
      </c>
      <c r="C607" s="47" t="s">
        <v>775</v>
      </c>
      <c r="D607" s="31">
        <v>600074935</v>
      </c>
      <c r="E607" s="31">
        <v>4467</v>
      </c>
      <c r="F607" s="24" t="s">
        <v>495</v>
      </c>
      <c r="G607" s="31">
        <v>3143</v>
      </c>
      <c r="H607" s="24" t="s">
        <v>675</v>
      </c>
      <c r="I607" s="41">
        <v>1650</v>
      </c>
      <c r="J607" s="33">
        <v>81</v>
      </c>
      <c r="K607" s="42">
        <v>6.2499999999999986E-3</v>
      </c>
    </row>
    <row r="608" spans="1:11" x14ac:dyDescent="0.2">
      <c r="A608" s="31">
        <v>37</v>
      </c>
      <c r="B608" s="31">
        <v>6</v>
      </c>
      <c r="C608" s="47" t="s">
        <v>775</v>
      </c>
      <c r="D608" s="31">
        <v>600074935</v>
      </c>
      <c r="E608" s="31">
        <v>4467</v>
      </c>
      <c r="F608" s="24" t="s">
        <v>495</v>
      </c>
      <c r="G608" s="31">
        <v>3143</v>
      </c>
      <c r="H608" s="24" t="s">
        <v>676</v>
      </c>
      <c r="I608" s="41">
        <v>18872</v>
      </c>
      <c r="J608" s="33">
        <v>927</v>
      </c>
      <c r="K608" s="42">
        <v>7.1483333333333315E-2</v>
      </c>
    </row>
    <row r="609" spans="1:11" x14ac:dyDescent="0.2">
      <c r="A609" s="36">
        <v>37</v>
      </c>
      <c r="B609" s="36">
        <v>6</v>
      </c>
      <c r="C609" s="36" t="s">
        <v>775</v>
      </c>
      <c r="D609" s="36">
        <v>600074935</v>
      </c>
      <c r="E609" s="36">
        <v>4467</v>
      </c>
      <c r="F609" s="48" t="s">
        <v>992</v>
      </c>
      <c r="G609" s="36"/>
      <c r="H609" s="48"/>
      <c r="I609" s="44">
        <f t="shared" ref="I609:K609" si="216">SUM(I603:I608)</f>
        <v>763979</v>
      </c>
      <c r="J609" s="44">
        <f t="shared" si="216"/>
        <v>7921</v>
      </c>
      <c r="K609" s="45">
        <f t="shared" si="216"/>
        <v>2.3267166666666665</v>
      </c>
    </row>
    <row r="610" spans="1:11" x14ac:dyDescent="0.2">
      <c r="A610" s="31">
        <v>37</v>
      </c>
      <c r="B610" s="46">
        <v>6</v>
      </c>
      <c r="C610" s="47" t="s">
        <v>775</v>
      </c>
      <c r="D610" s="31">
        <v>600074935</v>
      </c>
      <c r="E610" s="31">
        <v>4467</v>
      </c>
      <c r="F610" s="24" t="s">
        <v>509</v>
      </c>
      <c r="G610" s="31">
        <v>3233</v>
      </c>
      <c r="H610" s="24" t="s">
        <v>510</v>
      </c>
      <c r="I610" s="33">
        <v>110836</v>
      </c>
      <c r="J610" s="34">
        <v>638</v>
      </c>
      <c r="K610" s="35">
        <v>0.35680000000000001</v>
      </c>
    </row>
    <row r="611" spans="1:11" x14ac:dyDescent="0.2">
      <c r="A611" s="36">
        <v>37</v>
      </c>
      <c r="B611" s="36">
        <v>6</v>
      </c>
      <c r="C611" s="36" t="s">
        <v>775</v>
      </c>
      <c r="D611" s="36">
        <v>600074935</v>
      </c>
      <c r="E611" s="36">
        <v>4467</v>
      </c>
      <c r="F611" s="48" t="s">
        <v>993</v>
      </c>
      <c r="G611" s="36"/>
      <c r="H611" s="48"/>
      <c r="I611" s="38">
        <f t="shared" ref="I611:K611" si="217">SUM(I610:I610)</f>
        <v>110836</v>
      </c>
      <c r="J611" s="38">
        <f t="shared" si="217"/>
        <v>638</v>
      </c>
      <c r="K611" s="39">
        <f t="shared" si="217"/>
        <v>0.35680000000000001</v>
      </c>
    </row>
    <row r="612" spans="1:11" x14ac:dyDescent="0.2">
      <c r="A612" s="47">
        <v>38</v>
      </c>
      <c r="B612" s="47">
        <v>6</v>
      </c>
      <c r="C612" s="47" t="s">
        <v>775</v>
      </c>
      <c r="D612" s="47">
        <v>600074579</v>
      </c>
      <c r="E612" s="31">
        <v>4460</v>
      </c>
      <c r="F612" s="24" t="s">
        <v>495</v>
      </c>
      <c r="G612" s="31">
        <v>3141</v>
      </c>
      <c r="H612" s="24" t="s">
        <v>438</v>
      </c>
      <c r="I612" s="41">
        <v>705076</v>
      </c>
      <c r="J612" s="41">
        <v>6485</v>
      </c>
      <c r="K612" s="42">
        <v>2.1166999999999998</v>
      </c>
    </row>
    <row r="613" spans="1:11" x14ac:dyDescent="0.2">
      <c r="A613" s="47">
        <v>38</v>
      </c>
      <c r="B613" s="47">
        <v>6</v>
      </c>
      <c r="C613" s="47" t="s">
        <v>775</v>
      </c>
      <c r="D613" s="47">
        <v>600074579</v>
      </c>
      <c r="E613" s="31">
        <v>4460</v>
      </c>
      <c r="F613" s="24" t="s">
        <v>495</v>
      </c>
      <c r="G613" s="31">
        <v>3141</v>
      </c>
      <c r="H613" s="24" t="s">
        <v>454</v>
      </c>
      <c r="I613" s="41">
        <v>107265</v>
      </c>
      <c r="J613" s="41">
        <v>1045</v>
      </c>
      <c r="K613" s="42">
        <v>0.31669999999999998</v>
      </c>
    </row>
    <row r="614" spans="1:11" x14ac:dyDescent="0.2">
      <c r="A614" s="36">
        <v>38</v>
      </c>
      <c r="B614" s="36">
        <v>6</v>
      </c>
      <c r="C614" s="36" t="s">
        <v>775</v>
      </c>
      <c r="D614" s="36">
        <v>600074579</v>
      </c>
      <c r="E614" s="36">
        <v>4460</v>
      </c>
      <c r="F614" s="48" t="s">
        <v>992</v>
      </c>
      <c r="G614" s="36"/>
      <c r="H614" s="48"/>
      <c r="I614" s="44">
        <f t="shared" ref="I614:K614" si="218">SUM(I612:I613)</f>
        <v>812341</v>
      </c>
      <c r="J614" s="44">
        <f t="shared" si="218"/>
        <v>7530</v>
      </c>
      <c r="K614" s="45">
        <f t="shared" si="218"/>
        <v>2.4333999999999998</v>
      </c>
    </row>
    <row r="615" spans="1:11" x14ac:dyDescent="0.2">
      <c r="A615" s="47">
        <v>40</v>
      </c>
      <c r="B615" s="47">
        <v>6</v>
      </c>
      <c r="C615" s="47" t="s">
        <v>775</v>
      </c>
      <c r="D615" s="47">
        <v>600074048</v>
      </c>
      <c r="E615" s="31">
        <v>4418</v>
      </c>
      <c r="F615" s="24" t="s">
        <v>220</v>
      </c>
      <c r="G615" s="31">
        <v>3141</v>
      </c>
      <c r="H615" s="24" t="s">
        <v>439</v>
      </c>
      <c r="I615" s="41">
        <v>81397</v>
      </c>
      <c r="J615" s="41">
        <v>306</v>
      </c>
      <c r="K615" s="42">
        <v>0.24</v>
      </c>
    </row>
    <row r="616" spans="1:11" x14ac:dyDescent="0.2">
      <c r="A616" s="36">
        <v>40</v>
      </c>
      <c r="B616" s="36">
        <v>6</v>
      </c>
      <c r="C616" s="36" t="s">
        <v>775</v>
      </c>
      <c r="D616" s="36">
        <v>600074048</v>
      </c>
      <c r="E616" s="36">
        <v>4418</v>
      </c>
      <c r="F616" s="48" t="s">
        <v>994</v>
      </c>
      <c r="G616" s="36"/>
      <c r="H616" s="48"/>
      <c r="I616" s="44">
        <f t="shared" ref="I616:K616" si="219">SUM(I615:I615)</f>
        <v>81397</v>
      </c>
      <c r="J616" s="44">
        <f t="shared" si="219"/>
        <v>306</v>
      </c>
      <c r="K616" s="45">
        <f t="shared" si="219"/>
        <v>0.24</v>
      </c>
    </row>
    <row r="617" spans="1:11" x14ac:dyDescent="0.2">
      <c r="A617" s="47">
        <v>41</v>
      </c>
      <c r="B617" s="47">
        <v>6</v>
      </c>
      <c r="C617" s="47" t="s">
        <v>775</v>
      </c>
      <c r="D617" s="47">
        <v>600074625</v>
      </c>
      <c r="E617" s="31">
        <v>4432</v>
      </c>
      <c r="F617" s="24" t="s">
        <v>138</v>
      </c>
      <c r="G617" s="31">
        <v>3141</v>
      </c>
      <c r="H617" s="24" t="s">
        <v>440</v>
      </c>
      <c r="I617" s="41">
        <v>194632</v>
      </c>
      <c r="J617" s="41">
        <v>952</v>
      </c>
      <c r="K617" s="42">
        <v>0.5867</v>
      </c>
    </row>
    <row r="618" spans="1:11" x14ac:dyDescent="0.2">
      <c r="A618" s="31">
        <v>41</v>
      </c>
      <c r="B618" s="31">
        <v>6</v>
      </c>
      <c r="C618" s="47" t="s">
        <v>775</v>
      </c>
      <c r="D618" s="31">
        <v>600074625</v>
      </c>
      <c r="E618" s="31">
        <v>4432</v>
      </c>
      <c r="F618" s="24" t="s">
        <v>138</v>
      </c>
      <c r="G618" s="31">
        <v>3143</v>
      </c>
      <c r="H618" s="24" t="s">
        <v>677</v>
      </c>
      <c r="I618" s="41">
        <v>3661</v>
      </c>
      <c r="J618" s="33">
        <v>180</v>
      </c>
      <c r="K618" s="42">
        <v>1.3866666666666666E-2</v>
      </c>
    </row>
    <row r="619" spans="1:11" x14ac:dyDescent="0.2">
      <c r="A619" s="36">
        <v>41</v>
      </c>
      <c r="B619" s="36">
        <v>6</v>
      </c>
      <c r="C619" s="36" t="s">
        <v>775</v>
      </c>
      <c r="D619" s="36">
        <v>600074625</v>
      </c>
      <c r="E619" s="36">
        <v>4432</v>
      </c>
      <c r="F619" s="48" t="s">
        <v>995</v>
      </c>
      <c r="G619" s="36"/>
      <c r="H619" s="48"/>
      <c r="I619" s="44">
        <f t="shared" ref="I619:K619" si="220">SUM(I617:I618)</f>
        <v>198293</v>
      </c>
      <c r="J619" s="44">
        <f t="shared" si="220"/>
        <v>1132</v>
      </c>
      <c r="K619" s="45">
        <f t="shared" si="220"/>
        <v>0.60056666666666669</v>
      </c>
    </row>
    <row r="620" spans="1:11" x14ac:dyDescent="0.2">
      <c r="A620" s="47">
        <v>42</v>
      </c>
      <c r="B620" s="47">
        <v>6</v>
      </c>
      <c r="C620" s="47" t="s">
        <v>775</v>
      </c>
      <c r="D620" s="47">
        <v>650037171</v>
      </c>
      <c r="E620" s="31">
        <v>4459</v>
      </c>
      <c r="F620" s="24" t="s">
        <v>262</v>
      </c>
      <c r="G620" s="31">
        <v>3141</v>
      </c>
      <c r="H620" s="24" t="s">
        <v>441</v>
      </c>
      <c r="I620" s="41">
        <v>321873</v>
      </c>
      <c r="J620" s="41">
        <v>1784</v>
      </c>
      <c r="K620" s="42">
        <v>0.9700000000000002</v>
      </c>
    </row>
    <row r="621" spans="1:11" x14ac:dyDescent="0.2">
      <c r="A621" s="47">
        <v>42</v>
      </c>
      <c r="B621" s="47">
        <v>6</v>
      </c>
      <c r="C621" s="47" t="s">
        <v>775</v>
      </c>
      <c r="D621" s="47">
        <v>650037171</v>
      </c>
      <c r="E621" s="31">
        <v>4459</v>
      </c>
      <c r="F621" s="24" t="s">
        <v>262</v>
      </c>
      <c r="G621" s="31">
        <v>3141</v>
      </c>
      <c r="H621" s="102" t="s">
        <v>1121</v>
      </c>
      <c r="I621" s="41">
        <v>59515</v>
      </c>
      <c r="J621" s="41">
        <v>660</v>
      </c>
      <c r="K621" s="42">
        <v>0.18000000000000005</v>
      </c>
    </row>
    <row r="622" spans="1:11" x14ac:dyDescent="0.2">
      <c r="A622" s="47">
        <v>42</v>
      </c>
      <c r="B622" s="47">
        <v>6</v>
      </c>
      <c r="C622" s="47" t="s">
        <v>775</v>
      </c>
      <c r="D622" s="47">
        <v>650037171</v>
      </c>
      <c r="E622" s="31">
        <v>4459</v>
      </c>
      <c r="F622" s="24" t="s">
        <v>262</v>
      </c>
      <c r="G622" s="31">
        <v>3141</v>
      </c>
      <c r="H622" s="24" t="s">
        <v>479</v>
      </c>
      <c r="I622" s="41">
        <v>33948</v>
      </c>
      <c r="J622" s="41">
        <v>220</v>
      </c>
      <c r="K622" s="42">
        <v>0.10670000000000002</v>
      </c>
    </row>
    <row r="623" spans="1:11" x14ac:dyDescent="0.2">
      <c r="A623" s="31">
        <v>42</v>
      </c>
      <c r="B623" s="31">
        <v>6</v>
      </c>
      <c r="C623" s="47" t="s">
        <v>775</v>
      </c>
      <c r="D623" s="31">
        <v>650037171</v>
      </c>
      <c r="E623" s="31">
        <v>4459</v>
      </c>
      <c r="F623" s="24" t="s">
        <v>262</v>
      </c>
      <c r="G623" s="31">
        <v>3143</v>
      </c>
      <c r="H623" s="24" t="s">
        <v>678</v>
      </c>
      <c r="I623" s="41">
        <v>12839</v>
      </c>
      <c r="J623" s="33">
        <v>630</v>
      </c>
      <c r="K623" s="42">
        <v>4.8633333333333348E-2</v>
      </c>
    </row>
    <row r="624" spans="1:11" x14ac:dyDescent="0.2">
      <c r="A624" s="36">
        <v>42</v>
      </c>
      <c r="B624" s="36">
        <v>6</v>
      </c>
      <c r="C624" s="36" t="s">
        <v>775</v>
      </c>
      <c r="D624" s="36">
        <v>650037171</v>
      </c>
      <c r="E624" s="36">
        <v>4459</v>
      </c>
      <c r="F624" s="48" t="s">
        <v>996</v>
      </c>
      <c r="G624" s="36"/>
      <c r="H624" s="48"/>
      <c r="I624" s="44">
        <f t="shared" ref="I624:K624" si="221">SUM(I620:I623)</f>
        <v>428175</v>
      </c>
      <c r="J624" s="44">
        <f t="shared" si="221"/>
        <v>3294</v>
      </c>
      <c r="K624" s="45">
        <f t="shared" si="221"/>
        <v>1.3053333333333337</v>
      </c>
    </row>
    <row r="625" spans="1:11" x14ac:dyDescent="0.2">
      <c r="A625" s="47">
        <v>43</v>
      </c>
      <c r="B625" s="47">
        <v>6</v>
      </c>
      <c r="C625" s="47" t="s">
        <v>775</v>
      </c>
      <c r="D625" s="47">
        <v>600074170</v>
      </c>
      <c r="E625" s="31">
        <v>4424</v>
      </c>
      <c r="F625" s="24" t="s">
        <v>139</v>
      </c>
      <c r="G625" s="31">
        <v>3141</v>
      </c>
      <c r="H625" s="24" t="s">
        <v>442</v>
      </c>
      <c r="I625" s="41">
        <v>237063</v>
      </c>
      <c r="J625" s="41">
        <v>1224</v>
      </c>
      <c r="K625" s="42">
        <v>0.71</v>
      </c>
    </row>
    <row r="626" spans="1:11" x14ac:dyDescent="0.2">
      <c r="A626" s="36">
        <v>43</v>
      </c>
      <c r="B626" s="36">
        <v>6</v>
      </c>
      <c r="C626" s="36" t="s">
        <v>775</v>
      </c>
      <c r="D626" s="36">
        <v>600074170</v>
      </c>
      <c r="E626" s="36">
        <v>4424</v>
      </c>
      <c r="F626" s="48" t="s">
        <v>997</v>
      </c>
      <c r="G626" s="36"/>
      <c r="H626" s="48"/>
      <c r="I626" s="44">
        <f t="shared" ref="I626:K626" si="222">SUM(I625:I625)</f>
        <v>237063</v>
      </c>
      <c r="J626" s="44">
        <f t="shared" si="222"/>
        <v>1224</v>
      </c>
      <c r="K626" s="45">
        <f t="shared" si="222"/>
        <v>0.71</v>
      </c>
    </row>
    <row r="627" spans="1:11" x14ac:dyDescent="0.2">
      <c r="A627" s="47">
        <v>44</v>
      </c>
      <c r="B627" s="47">
        <v>6</v>
      </c>
      <c r="C627" s="47" t="s">
        <v>775</v>
      </c>
      <c r="D627" s="47">
        <v>600075036</v>
      </c>
      <c r="E627" s="31">
        <v>4489</v>
      </c>
      <c r="F627" s="24" t="s">
        <v>302</v>
      </c>
      <c r="G627" s="31">
        <v>3141</v>
      </c>
      <c r="H627" s="24" t="s">
        <v>443</v>
      </c>
      <c r="I627" s="41">
        <v>251668</v>
      </c>
      <c r="J627" s="41">
        <v>1292</v>
      </c>
      <c r="K627" s="42">
        <v>0.75669999999999993</v>
      </c>
    </row>
    <row r="628" spans="1:11" x14ac:dyDescent="0.2">
      <c r="A628" s="31">
        <v>44</v>
      </c>
      <c r="B628" s="31">
        <v>6</v>
      </c>
      <c r="C628" s="47" t="s">
        <v>775</v>
      </c>
      <c r="D628" s="31">
        <v>600075036</v>
      </c>
      <c r="E628" s="31">
        <v>4489</v>
      </c>
      <c r="F628" s="24" t="s">
        <v>302</v>
      </c>
      <c r="G628" s="31">
        <v>3143</v>
      </c>
      <c r="H628" s="24" t="s">
        <v>679</v>
      </c>
      <c r="I628" s="41">
        <v>7889</v>
      </c>
      <c r="J628" s="33">
        <v>387</v>
      </c>
      <c r="K628" s="42">
        <v>2.9883333333333331E-2</v>
      </c>
    </row>
    <row r="629" spans="1:11" x14ac:dyDescent="0.2">
      <c r="A629" s="36">
        <v>44</v>
      </c>
      <c r="B629" s="36">
        <v>6</v>
      </c>
      <c r="C629" s="36" t="s">
        <v>775</v>
      </c>
      <c r="D629" s="36">
        <v>600075036</v>
      </c>
      <c r="E629" s="36">
        <v>4489</v>
      </c>
      <c r="F629" s="48" t="s">
        <v>998</v>
      </c>
      <c r="G629" s="36"/>
      <c r="H629" s="48"/>
      <c r="I629" s="44">
        <f t="shared" ref="I629:K629" si="223">SUM(I627:I628)</f>
        <v>259557</v>
      </c>
      <c r="J629" s="44">
        <f t="shared" si="223"/>
        <v>1679</v>
      </c>
      <c r="K629" s="45">
        <f t="shared" si="223"/>
        <v>0.7865833333333333</v>
      </c>
    </row>
    <row r="630" spans="1:11" x14ac:dyDescent="0.2">
      <c r="A630" s="47">
        <v>45</v>
      </c>
      <c r="B630" s="47">
        <v>6</v>
      </c>
      <c r="C630" s="47" t="s">
        <v>775</v>
      </c>
      <c r="D630" s="47">
        <v>600074129</v>
      </c>
      <c r="E630" s="31">
        <v>4426</v>
      </c>
      <c r="F630" s="24" t="s">
        <v>140</v>
      </c>
      <c r="G630" s="31">
        <v>3141</v>
      </c>
      <c r="H630" s="24" t="s">
        <v>444</v>
      </c>
      <c r="I630" s="41">
        <v>111135</v>
      </c>
      <c r="J630" s="41">
        <v>459</v>
      </c>
      <c r="K630" s="42">
        <v>0.32999999999999996</v>
      </c>
    </row>
    <row r="631" spans="1:11" x14ac:dyDescent="0.2">
      <c r="A631" s="36">
        <v>45</v>
      </c>
      <c r="B631" s="36">
        <v>6</v>
      </c>
      <c r="C631" s="36" t="s">
        <v>775</v>
      </c>
      <c r="D631" s="36">
        <v>600074129</v>
      </c>
      <c r="E631" s="36">
        <v>4426</v>
      </c>
      <c r="F631" s="48" t="s">
        <v>999</v>
      </c>
      <c r="G631" s="36"/>
      <c r="H631" s="48"/>
      <c r="I631" s="44">
        <f t="shared" ref="I631:K631" si="224">SUM(I630:I630)</f>
        <v>111135</v>
      </c>
      <c r="J631" s="44">
        <f t="shared" si="224"/>
        <v>459</v>
      </c>
      <c r="K631" s="45">
        <f t="shared" si="224"/>
        <v>0.32999999999999996</v>
      </c>
    </row>
    <row r="632" spans="1:11" x14ac:dyDescent="0.2">
      <c r="A632" s="47">
        <v>46</v>
      </c>
      <c r="B632" s="47">
        <v>6</v>
      </c>
      <c r="C632" s="47" t="s">
        <v>775</v>
      </c>
      <c r="D632" s="47">
        <v>600074765</v>
      </c>
      <c r="E632" s="31">
        <v>4461</v>
      </c>
      <c r="F632" s="24" t="s">
        <v>263</v>
      </c>
      <c r="G632" s="31">
        <v>3141</v>
      </c>
      <c r="H632" s="24" t="s">
        <v>445</v>
      </c>
      <c r="I632" s="41">
        <v>637564</v>
      </c>
      <c r="J632" s="41">
        <v>5559</v>
      </c>
      <c r="K632" s="42">
        <v>1.9100000000000006</v>
      </c>
    </row>
    <row r="633" spans="1:11" x14ac:dyDescent="0.2">
      <c r="A633" s="47">
        <v>46</v>
      </c>
      <c r="B633" s="47">
        <v>6</v>
      </c>
      <c r="C633" s="47" t="s">
        <v>775</v>
      </c>
      <c r="D633" s="47">
        <v>600074765</v>
      </c>
      <c r="E633" s="31">
        <v>4461</v>
      </c>
      <c r="F633" s="24" t="s">
        <v>263</v>
      </c>
      <c r="G633" s="31">
        <v>3141</v>
      </c>
      <c r="H633" s="24" t="s">
        <v>446</v>
      </c>
      <c r="I633" s="41">
        <v>125343</v>
      </c>
      <c r="J633" s="41">
        <v>1309</v>
      </c>
      <c r="K633" s="42">
        <v>0.37669999999999992</v>
      </c>
    </row>
    <row r="634" spans="1:11" x14ac:dyDescent="0.2">
      <c r="A634" s="31">
        <v>46</v>
      </c>
      <c r="B634" s="31">
        <v>6</v>
      </c>
      <c r="C634" s="47" t="s">
        <v>775</v>
      </c>
      <c r="D634" s="31">
        <v>600074765</v>
      </c>
      <c r="E634" s="31">
        <v>4461</v>
      </c>
      <c r="F634" s="24" t="s">
        <v>263</v>
      </c>
      <c r="G634" s="31">
        <v>3143</v>
      </c>
      <c r="H634" s="24" t="s">
        <v>680</v>
      </c>
      <c r="I634" s="41">
        <v>20341</v>
      </c>
      <c r="J634" s="33">
        <v>999</v>
      </c>
      <c r="K634" s="42">
        <v>7.7050000000000007E-2</v>
      </c>
    </row>
    <row r="635" spans="1:11" x14ac:dyDescent="0.2">
      <c r="A635" s="36">
        <v>46</v>
      </c>
      <c r="B635" s="36">
        <v>6</v>
      </c>
      <c r="C635" s="36" t="s">
        <v>775</v>
      </c>
      <c r="D635" s="36">
        <v>600074765</v>
      </c>
      <c r="E635" s="36">
        <v>4461</v>
      </c>
      <c r="F635" s="48" t="s">
        <v>1000</v>
      </c>
      <c r="G635" s="36"/>
      <c r="H635" s="48"/>
      <c r="I635" s="44">
        <f t="shared" ref="I635:K635" si="225">SUM(I632:I634)</f>
        <v>783248</v>
      </c>
      <c r="J635" s="44">
        <f t="shared" si="225"/>
        <v>7867</v>
      </c>
      <c r="K635" s="45">
        <f t="shared" si="225"/>
        <v>2.3637500000000005</v>
      </c>
    </row>
    <row r="636" spans="1:11" x14ac:dyDescent="0.2">
      <c r="A636" s="47">
        <v>47</v>
      </c>
      <c r="B636" s="47">
        <v>6</v>
      </c>
      <c r="C636" s="47" t="s">
        <v>775</v>
      </c>
      <c r="D636" s="47">
        <v>600074188</v>
      </c>
      <c r="E636" s="31">
        <v>4427</v>
      </c>
      <c r="F636" s="24" t="s">
        <v>485</v>
      </c>
      <c r="G636" s="31">
        <v>3141</v>
      </c>
      <c r="H636" s="24" t="s">
        <v>478</v>
      </c>
      <c r="I636" s="41">
        <v>169186</v>
      </c>
      <c r="J636" s="41">
        <v>816</v>
      </c>
      <c r="K636" s="42">
        <v>0.51</v>
      </c>
    </row>
    <row r="637" spans="1:11" x14ac:dyDescent="0.2">
      <c r="A637" s="36">
        <v>47</v>
      </c>
      <c r="B637" s="36">
        <v>6</v>
      </c>
      <c r="C637" s="36" t="s">
        <v>775</v>
      </c>
      <c r="D637" s="36">
        <v>600074188</v>
      </c>
      <c r="E637" s="36">
        <v>4427</v>
      </c>
      <c r="F637" s="48" t="s">
        <v>1001</v>
      </c>
      <c r="G637" s="36"/>
      <c r="H637" s="48"/>
      <c r="I637" s="44">
        <f t="shared" ref="I637:K637" si="226">SUM(I636:I636)</f>
        <v>169186</v>
      </c>
      <c r="J637" s="44">
        <f t="shared" si="226"/>
        <v>816</v>
      </c>
      <c r="K637" s="45">
        <f t="shared" si="226"/>
        <v>0.51</v>
      </c>
    </row>
    <row r="638" spans="1:11" x14ac:dyDescent="0.2">
      <c r="A638" s="31">
        <v>47</v>
      </c>
      <c r="B638" s="31">
        <v>6</v>
      </c>
      <c r="C638" s="47" t="s">
        <v>775</v>
      </c>
      <c r="D638" s="31">
        <v>600074188</v>
      </c>
      <c r="E638" s="31">
        <v>4427</v>
      </c>
      <c r="F638" s="24" t="s">
        <v>681</v>
      </c>
      <c r="G638" s="31">
        <v>3143</v>
      </c>
      <c r="H638" s="24" t="s">
        <v>682</v>
      </c>
      <c r="I638" s="41">
        <v>3120</v>
      </c>
      <c r="J638" s="33">
        <v>153</v>
      </c>
      <c r="K638" s="42">
        <v>1.1816666666666666E-2</v>
      </c>
    </row>
    <row r="639" spans="1:11" x14ac:dyDescent="0.2">
      <c r="A639" s="36">
        <v>47</v>
      </c>
      <c r="B639" s="36">
        <v>6</v>
      </c>
      <c r="C639" s="36" t="s">
        <v>775</v>
      </c>
      <c r="D639" s="36">
        <v>600074188</v>
      </c>
      <c r="E639" s="36">
        <v>4427</v>
      </c>
      <c r="F639" s="48" t="s">
        <v>1002</v>
      </c>
      <c r="G639" s="36"/>
      <c r="H639" s="48"/>
      <c r="I639" s="44">
        <f t="shared" ref="I639:K639" si="227">SUM(I638:I638)</f>
        <v>3120</v>
      </c>
      <c r="J639" s="44">
        <f t="shared" si="227"/>
        <v>153</v>
      </c>
      <c r="K639" s="45">
        <f t="shared" si="227"/>
        <v>1.1816666666666666E-2</v>
      </c>
    </row>
    <row r="640" spans="1:11" x14ac:dyDescent="0.2">
      <c r="A640" s="47">
        <v>48</v>
      </c>
      <c r="B640" s="47">
        <v>6</v>
      </c>
      <c r="C640" s="47" t="s">
        <v>775</v>
      </c>
      <c r="D640" s="47">
        <v>600074676</v>
      </c>
      <c r="E640" s="31">
        <v>4462</v>
      </c>
      <c r="F640" s="24" t="s">
        <v>485</v>
      </c>
      <c r="G640" s="31">
        <v>3141</v>
      </c>
      <c r="H640" s="24" t="s">
        <v>447</v>
      </c>
      <c r="I640" s="41">
        <v>21507</v>
      </c>
      <c r="J640" s="41">
        <v>187</v>
      </c>
      <c r="K640" s="42">
        <v>0.06</v>
      </c>
    </row>
    <row r="641" spans="1:11" x14ac:dyDescent="0.2">
      <c r="A641" s="36">
        <v>48</v>
      </c>
      <c r="B641" s="36">
        <v>6</v>
      </c>
      <c r="C641" s="36" t="s">
        <v>775</v>
      </c>
      <c r="D641" s="36">
        <v>600074676</v>
      </c>
      <c r="E641" s="36">
        <v>4462</v>
      </c>
      <c r="F641" s="48" t="s">
        <v>1001</v>
      </c>
      <c r="G641" s="36"/>
      <c r="H641" s="48"/>
      <c r="I641" s="44">
        <f t="shared" ref="I641:K641" si="228">SUM(I640:I640)</f>
        <v>21507</v>
      </c>
      <c r="J641" s="44">
        <f t="shared" si="228"/>
        <v>187</v>
      </c>
      <c r="K641" s="45">
        <f t="shared" si="228"/>
        <v>0.06</v>
      </c>
    </row>
    <row r="642" spans="1:11" x14ac:dyDescent="0.2">
      <c r="A642" s="47">
        <v>49</v>
      </c>
      <c r="B642" s="47">
        <v>6</v>
      </c>
      <c r="C642" s="47" t="s">
        <v>775</v>
      </c>
      <c r="D642" s="47">
        <v>600074692</v>
      </c>
      <c r="E642" s="31">
        <v>4490</v>
      </c>
      <c r="F642" s="24" t="s">
        <v>141</v>
      </c>
      <c r="G642" s="31">
        <v>3141</v>
      </c>
      <c r="H642" s="24" t="s">
        <v>448</v>
      </c>
      <c r="I642" s="41">
        <v>121711</v>
      </c>
      <c r="J642" s="41">
        <v>544</v>
      </c>
      <c r="K642" s="42">
        <v>0.36670000000000014</v>
      </c>
    </row>
    <row r="643" spans="1:11" x14ac:dyDescent="0.2">
      <c r="A643" s="31">
        <v>49</v>
      </c>
      <c r="B643" s="31">
        <v>6</v>
      </c>
      <c r="C643" s="47" t="s">
        <v>775</v>
      </c>
      <c r="D643" s="31">
        <v>600074692</v>
      </c>
      <c r="E643" s="31">
        <v>4490</v>
      </c>
      <c r="F643" s="24" t="s">
        <v>141</v>
      </c>
      <c r="G643" s="31">
        <v>3143</v>
      </c>
      <c r="H643" s="24" t="s">
        <v>683</v>
      </c>
      <c r="I643" s="41">
        <v>2939</v>
      </c>
      <c r="J643" s="33">
        <v>144</v>
      </c>
      <c r="K643" s="42">
        <v>1.1133333333333332E-2</v>
      </c>
    </row>
    <row r="644" spans="1:11" x14ac:dyDescent="0.2">
      <c r="A644" s="36">
        <v>49</v>
      </c>
      <c r="B644" s="36">
        <v>6</v>
      </c>
      <c r="C644" s="36" t="s">
        <v>775</v>
      </c>
      <c r="D644" s="36">
        <v>600074692</v>
      </c>
      <c r="E644" s="36">
        <v>4490</v>
      </c>
      <c r="F644" s="48" t="s">
        <v>1003</v>
      </c>
      <c r="G644" s="36"/>
      <c r="H644" s="48"/>
      <c r="I644" s="44">
        <f t="shared" ref="I644:K644" si="229">SUM(I642:I643)</f>
        <v>124650</v>
      </c>
      <c r="J644" s="44">
        <f t="shared" si="229"/>
        <v>688</v>
      </c>
      <c r="K644" s="45">
        <f t="shared" si="229"/>
        <v>0.37783333333333347</v>
      </c>
    </row>
    <row r="645" spans="1:11" x14ac:dyDescent="0.2">
      <c r="A645" s="47">
        <v>50</v>
      </c>
      <c r="B645" s="47">
        <v>6</v>
      </c>
      <c r="C645" s="47" t="s">
        <v>775</v>
      </c>
      <c r="D645" s="47">
        <v>650050517</v>
      </c>
      <c r="E645" s="31">
        <v>4491</v>
      </c>
      <c r="F645" s="24" t="s">
        <v>264</v>
      </c>
      <c r="G645" s="31">
        <v>3141</v>
      </c>
      <c r="H645" s="24" t="s">
        <v>449</v>
      </c>
      <c r="I645" s="41">
        <v>76031</v>
      </c>
      <c r="J645" s="41">
        <v>594</v>
      </c>
      <c r="K645" s="42">
        <v>0.22999999999999993</v>
      </c>
    </row>
    <row r="646" spans="1:11" x14ac:dyDescent="0.2">
      <c r="A646" s="47">
        <v>50</v>
      </c>
      <c r="B646" s="47">
        <v>6</v>
      </c>
      <c r="C646" s="47" t="s">
        <v>775</v>
      </c>
      <c r="D646" s="47">
        <v>650050517</v>
      </c>
      <c r="E646" s="31">
        <v>4491</v>
      </c>
      <c r="F646" s="24" t="s">
        <v>264</v>
      </c>
      <c r="G646" s="31">
        <v>3141</v>
      </c>
      <c r="H646" s="24" t="s">
        <v>450</v>
      </c>
      <c r="I646" s="41">
        <v>115147</v>
      </c>
      <c r="J646" s="41">
        <v>594</v>
      </c>
      <c r="K646" s="42">
        <v>0.34330000000000005</v>
      </c>
    </row>
    <row r="647" spans="1:11" x14ac:dyDescent="0.2">
      <c r="A647" s="31">
        <v>50</v>
      </c>
      <c r="B647" s="31">
        <v>6</v>
      </c>
      <c r="C647" s="47" t="s">
        <v>775</v>
      </c>
      <c r="D647" s="31">
        <v>650050517</v>
      </c>
      <c r="E647" s="31">
        <v>4491</v>
      </c>
      <c r="F647" s="24" t="s">
        <v>264</v>
      </c>
      <c r="G647" s="31">
        <v>3143</v>
      </c>
      <c r="H647" s="24" t="s">
        <v>684</v>
      </c>
      <c r="I647" s="41">
        <v>5491</v>
      </c>
      <c r="J647" s="33">
        <v>270</v>
      </c>
      <c r="K647" s="42">
        <v>2.0799999999999999E-2</v>
      </c>
    </row>
    <row r="648" spans="1:11" x14ac:dyDescent="0.2">
      <c r="A648" s="36">
        <v>50</v>
      </c>
      <c r="B648" s="36">
        <v>6</v>
      </c>
      <c r="C648" s="36" t="s">
        <v>775</v>
      </c>
      <c r="D648" s="36">
        <v>650050517</v>
      </c>
      <c r="E648" s="36">
        <v>4491</v>
      </c>
      <c r="F648" s="48" t="s">
        <v>1004</v>
      </c>
      <c r="G648" s="36"/>
      <c r="H648" s="48"/>
      <c r="I648" s="44">
        <f t="shared" ref="I648:K648" si="230">SUM(I645:I647)</f>
        <v>196669</v>
      </c>
      <c r="J648" s="44">
        <f t="shared" si="230"/>
        <v>1458</v>
      </c>
      <c r="K648" s="45">
        <f t="shared" si="230"/>
        <v>0.59409999999999996</v>
      </c>
    </row>
    <row r="649" spans="1:11" x14ac:dyDescent="0.2">
      <c r="A649" s="47">
        <v>51</v>
      </c>
      <c r="B649" s="47">
        <v>6</v>
      </c>
      <c r="C649" s="47" t="s">
        <v>775</v>
      </c>
      <c r="D649" s="47">
        <v>600074757</v>
      </c>
      <c r="E649" s="31">
        <v>4465</v>
      </c>
      <c r="F649" s="24" t="s">
        <v>132</v>
      </c>
      <c r="G649" s="31">
        <v>3141</v>
      </c>
      <c r="H649" s="24" t="s">
        <v>451</v>
      </c>
      <c r="I649" s="41">
        <v>793543</v>
      </c>
      <c r="J649" s="41">
        <v>6413</v>
      </c>
      <c r="K649" s="42">
        <v>2.3766999999999996</v>
      </c>
    </row>
    <row r="650" spans="1:11" x14ac:dyDescent="0.2">
      <c r="A650" s="47">
        <v>51</v>
      </c>
      <c r="B650" s="47">
        <v>6</v>
      </c>
      <c r="C650" s="47" t="s">
        <v>775</v>
      </c>
      <c r="D650" s="47">
        <v>600074757</v>
      </c>
      <c r="E650" s="31">
        <v>4465</v>
      </c>
      <c r="F650" s="24" t="s">
        <v>132</v>
      </c>
      <c r="G650" s="31">
        <v>3141</v>
      </c>
      <c r="H650" s="24" t="s">
        <v>452</v>
      </c>
      <c r="I650" s="41">
        <v>57539</v>
      </c>
      <c r="J650" s="41">
        <v>429</v>
      </c>
      <c r="K650" s="42">
        <v>0.17330000000000001</v>
      </c>
    </row>
    <row r="651" spans="1:11" x14ac:dyDescent="0.2">
      <c r="A651" s="31">
        <v>51</v>
      </c>
      <c r="B651" s="31">
        <v>6</v>
      </c>
      <c r="C651" s="47" t="s">
        <v>775</v>
      </c>
      <c r="D651" s="31">
        <v>600074757</v>
      </c>
      <c r="E651" s="31">
        <v>4465</v>
      </c>
      <c r="F651" s="24" t="s">
        <v>132</v>
      </c>
      <c r="G651" s="31">
        <v>3143</v>
      </c>
      <c r="H651" s="24" t="s">
        <v>685</v>
      </c>
      <c r="I651" s="41">
        <v>20522</v>
      </c>
      <c r="J651" s="33">
        <v>1008</v>
      </c>
      <c r="K651" s="42">
        <v>7.7733333333333349E-2</v>
      </c>
    </row>
    <row r="652" spans="1:11" x14ac:dyDescent="0.2">
      <c r="A652" s="36">
        <v>51</v>
      </c>
      <c r="B652" s="36">
        <v>6</v>
      </c>
      <c r="C652" s="36" t="s">
        <v>775</v>
      </c>
      <c r="D652" s="36">
        <v>600074757</v>
      </c>
      <c r="E652" s="36">
        <v>4465</v>
      </c>
      <c r="F652" s="48" t="s">
        <v>1005</v>
      </c>
      <c r="G652" s="36"/>
      <c r="H652" s="48"/>
      <c r="I652" s="44">
        <f t="shared" ref="I652:K652" si="231">SUM(I649:I651)</f>
        <v>871604</v>
      </c>
      <c r="J652" s="44">
        <f t="shared" si="231"/>
        <v>7850</v>
      </c>
      <c r="K652" s="45">
        <f t="shared" si="231"/>
        <v>2.627733333333333</v>
      </c>
    </row>
    <row r="653" spans="1:11" x14ac:dyDescent="0.2">
      <c r="A653" s="47">
        <v>52</v>
      </c>
      <c r="B653" s="47">
        <v>6</v>
      </c>
      <c r="C653" s="47" t="s">
        <v>775</v>
      </c>
      <c r="D653" s="47">
        <v>650039017</v>
      </c>
      <c r="E653" s="31">
        <v>4466</v>
      </c>
      <c r="F653" s="24" t="s">
        <v>265</v>
      </c>
      <c r="G653" s="31">
        <v>3141</v>
      </c>
      <c r="H653" s="24" t="s">
        <v>453</v>
      </c>
      <c r="I653" s="41">
        <v>395401</v>
      </c>
      <c r="J653" s="41">
        <v>2516</v>
      </c>
      <c r="K653" s="42">
        <v>1.1867000000000001</v>
      </c>
    </row>
    <row r="654" spans="1:11" x14ac:dyDescent="0.2">
      <c r="A654" s="31">
        <v>52</v>
      </c>
      <c r="B654" s="31">
        <v>6</v>
      </c>
      <c r="C654" s="47" t="s">
        <v>775</v>
      </c>
      <c r="D654" s="31">
        <v>650039017</v>
      </c>
      <c r="E654" s="31">
        <v>4466</v>
      </c>
      <c r="F654" s="24" t="s">
        <v>265</v>
      </c>
      <c r="G654" s="31">
        <v>3143</v>
      </c>
      <c r="H654" s="24" t="s">
        <v>686</v>
      </c>
      <c r="I654" s="41">
        <v>9178</v>
      </c>
      <c r="J654" s="33">
        <v>450</v>
      </c>
      <c r="K654" s="42">
        <v>3.4766666666666668E-2</v>
      </c>
    </row>
    <row r="655" spans="1:11" x14ac:dyDescent="0.2">
      <c r="A655" s="36">
        <v>52</v>
      </c>
      <c r="B655" s="36">
        <v>6</v>
      </c>
      <c r="C655" s="36" t="s">
        <v>775</v>
      </c>
      <c r="D655" s="36">
        <v>650039017</v>
      </c>
      <c r="E655" s="36">
        <v>4466</v>
      </c>
      <c r="F655" s="48" t="s">
        <v>1006</v>
      </c>
      <c r="G655" s="36"/>
      <c r="H655" s="48"/>
      <c r="I655" s="44">
        <f t="shared" ref="I655:K655" si="232">SUM(I653:I654)</f>
        <v>404579</v>
      </c>
      <c r="J655" s="44">
        <f t="shared" si="232"/>
        <v>2966</v>
      </c>
      <c r="K655" s="45">
        <f t="shared" si="232"/>
        <v>1.2214666666666667</v>
      </c>
    </row>
    <row r="656" spans="1:11" x14ac:dyDescent="0.2">
      <c r="A656" s="59"/>
      <c r="B656" s="59"/>
      <c r="C656" s="59"/>
      <c r="D656" s="59"/>
      <c r="E656" s="60"/>
      <c r="F656" s="59"/>
      <c r="G656" s="60"/>
      <c r="H656" s="59"/>
      <c r="I656" s="57">
        <f>I655+I652+I648+I644+I641+I639+I637+I635+I631+I629+I626+I624+I619+I616+I614+I611+I609+I602+I599+I597+I593+I590+I588+I585+I582+I579+I575+I573+I570+I567+I564+I562+I558+I556+I549+I546+I543+I539+I536+I532+I527+I524+I521+I519+I514+I511+I509+I507+I505+I501+I498</f>
        <v>19119739</v>
      </c>
      <c r="J656" s="57">
        <f t="shared" ref="J656:K656" si="233">J655+J652+J648+J644+J641+J639+J637+J635+J631+J629+J626+J624+J619+J616+J614+J611+J609+J602+J599+J597+J593+J590+J588+J585+J582+J579+J575+J573+J570+J567+J564+J562+J558+J556+J549+J546+J543+J539+J536+J532+J527+J524+J521+J519+J514+J511+J509+J507+J505+J501+J498</f>
        <v>166001</v>
      </c>
      <c r="K656" s="58">
        <f t="shared" si="233"/>
        <v>57.846066666666658</v>
      </c>
    </row>
    <row r="657" spans="1:11" x14ac:dyDescent="0.2">
      <c r="A657" s="31">
        <v>1</v>
      </c>
      <c r="B657" s="31">
        <v>7</v>
      </c>
      <c r="C657" s="31" t="s">
        <v>770</v>
      </c>
      <c r="D657" s="31">
        <v>600075176</v>
      </c>
      <c r="E657" s="31">
        <v>4486</v>
      </c>
      <c r="F657" s="24" t="s">
        <v>511</v>
      </c>
      <c r="G657" s="31">
        <v>3233</v>
      </c>
      <c r="H657" s="24" t="s">
        <v>511</v>
      </c>
      <c r="I657" s="33">
        <v>405563</v>
      </c>
      <c r="J657" s="34">
        <v>2354</v>
      </c>
      <c r="K657" s="35">
        <v>1.3053999999999999</v>
      </c>
    </row>
    <row r="658" spans="1:11" x14ac:dyDescent="0.2">
      <c r="A658" s="36">
        <v>1</v>
      </c>
      <c r="B658" s="36">
        <v>7</v>
      </c>
      <c r="C658" s="36" t="s">
        <v>770</v>
      </c>
      <c r="D658" s="36">
        <v>600075176</v>
      </c>
      <c r="E658" s="36">
        <v>4486</v>
      </c>
      <c r="F658" s="48" t="s">
        <v>1007</v>
      </c>
      <c r="G658" s="36"/>
      <c r="H658" s="48"/>
      <c r="I658" s="38">
        <f t="shared" ref="I658:K658" si="234">SUM(I657:I657)</f>
        <v>405563</v>
      </c>
      <c r="J658" s="38">
        <f t="shared" si="234"/>
        <v>2354</v>
      </c>
      <c r="K658" s="39">
        <f t="shared" si="234"/>
        <v>1.3053999999999999</v>
      </c>
    </row>
    <row r="659" spans="1:11" x14ac:dyDescent="0.2">
      <c r="A659" s="31">
        <v>2</v>
      </c>
      <c r="B659" s="31">
        <v>7</v>
      </c>
      <c r="C659" s="31" t="s">
        <v>770</v>
      </c>
      <c r="D659" s="31">
        <v>600074056</v>
      </c>
      <c r="E659" s="31">
        <v>4419</v>
      </c>
      <c r="F659" s="24" t="s">
        <v>144</v>
      </c>
      <c r="G659" s="31">
        <v>3141</v>
      </c>
      <c r="H659" s="24" t="s">
        <v>143</v>
      </c>
      <c r="I659" s="41">
        <v>200981</v>
      </c>
      <c r="J659" s="41">
        <v>1071</v>
      </c>
      <c r="K659" s="42">
        <v>0.60000000000000009</v>
      </c>
    </row>
    <row r="660" spans="1:11" x14ac:dyDescent="0.2">
      <c r="A660" s="31">
        <v>2</v>
      </c>
      <c r="B660" s="31">
        <v>7</v>
      </c>
      <c r="C660" s="31" t="s">
        <v>770</v>
      </c>
      <c r="D660" s="31">
        <v>600074056</v>
      </c>
      <c r="E660" s="31">
        <v>4419</v>
      </c>
      <c r="F660" s="24" t="s">
        <v>144</v>
      </c>
      <c r="G660" s="31">
        <v>3141</v>
      </c>
      <c r="H660" s="24" t="s">
        <v>144</v>
      </c>
      <c r="I660" s="41">
        <v>221441</v>
      </c>
      <c r="J660" s="41">
        <v>1241</v>
      </c>
      <c r="K660" s="42">
        <v>0.6633</v>
      </c>
    </row>
    <row r="661" spans="1:11" x14ac:dyDescent="0.2">
      <c r="A661" s="31">
        <v>2</v>
      </c>
      <c r="B661" s="31">
        <v>7</v>
      </c>
      <c r="C661" s="31" t="s">
        <v>770</v>
      </c>
      <c r="D661" s="31">
        <v>600074056</v>
      </c>
      <c r="E661" s="31">
        <v>4419</v>
      </c>
      <c r="F661" s="24" t="s">
        <v>144</v>
      </c>
      <c r="G661" s="31">
        <v>3141</v>
      </c>
      <c r="H661" s="24" t="s">
        <v>393</v>
      </c>
      <c r="I661" s="41">
        <v>157496</v>
      </c>
      <c r="J661" s="41">
        <v>748</v>
      </c>
      <c r="K661" s="42">
        <v>0.47</v>
      </c>
    </row>
    <row r="662" spans="1:11" x14ac:dyDescent="0.2">
      <c r="A662" s="31">
        <v>2</v>
      </c>
      <c r="B662" s="31">
        <v>7</v>
      </c>
      <c r="C662" s="31" t="s">
        <v>770</v>
      </c>
      <c r="D662" s="31">
        <v>600074056</v>
      </c>
      <c r="E662" s="31">
        <v>4419</v>
      </c>
      <c r="F662" s="24" t="s">
        <v>144</v>
      </c>
      <c r="G662" s="31">
        <v>3141</v>
      </c>
      <c r="H662" s="24" t="s">
        <v>498</v>
      </c>
      <c r="I662" s="41">
        <v>58452</v>
      </c>
      <c r="J662" s="41">
        <v>440</v>
      </c>
      <c r="K662" s="42">
        <v>0.17670000000000002</v>
      </c>
    </row>
    <row r="663" spans="1:11" x14ac:dyDescent="0.2">
      <c r="A663" s="31">
        <v>2</v>
      </c>
      <c r="B663" s="31">
        <v>7</v>
      </c>
      <c r="C663" s="31" t="s">
        <v>770</v>
      </c>
      <c r="D663" s="31">
        <v>600074056</v>
      </c>
      <c r="E663" s="31">
        <v>4419</v>
      </c>
      <c r="F663" s="24" t="s">
        <v>144</v>
      </c>
      <c r="G663" s="31">
        <v>3141</v>
      </c>
      <c r="H663" s="24" t="s">
        <v>353</v>
      </c>
      <c r="I663" s="41">
        <v>295509</v>
      </c>
      <c r="J663" s="41">
        <v>1562</v>
      </c>
      <c r="K663" s="42">
        <v>0.88329999999999997</v>
      </c>
    </row>
    <row r="664" spans="1:11" x14ac:dyDescent="0.2">
      <c r="A664" s="36">
        <v>2</v>
      </c>
      <c r="B664" s="36">
        <v>7</v>
      </c>
      <c r="C664" s="36" t="s">
        <v>770</v>
      </c>
      <c r="D664" s="36">
        <v>600074056</v>
      </c>
      <c r="E664" s="36">
        <v>4419</v>
      </c>
      <c r="F664" s="48" t="s">
        <v>1008</v>
      </c>
      <c r="G664" s="36"/>
      <c r="H664" s="48"/>
      <c r="I664" s="44">
        <f t="shared" ref="I664:K664" si="235">SUM(I659:I663)</f>
        <v>933879</v>
      </c>
      <c r="J664" s="44">
        <f t="shared" si="235"/>
        <v>5062</v>
      </c>
      <c r="K664" s="45">
        <f t="shared" si="235"/>
        <v>2.7933000000000003</v>
      </c>
    </row>
    <row r="665" spans="1:11" x14ac:dyDescent="0.2">
      <c r="A665" s="31">
        <v>3</v>
      </c>
      <c r="B665" s="31">
        <v>7</v>
      </c>
      <c r="C665" s="31" t="s">
        <v>770</v>
      </c>
      <c r="D665" s="31">
        <v>600074943</v>
      </c>
      <c r="E665" s="31">
        <v>4464</v>
      </c>
      <c r="F665" s="24" t="s">
        <v>145</v>
      </c>
      <c r="G665" s="31">
        <v>3141</v>
      </c>
      <c r="H665" s="24" t="s">
        <v>325</v>
      </c>
      <c r="I665" s="41">
        <v>793293</v>
      </c>
      <c r="J665" s="41">
        <v>8112</v>
      </c>
      <c r="K665" s="42">
        <v>2.3833000000000002</v>
      </c>
    </row>
    <row r="666" spans="1:11" x14ac:dyDescent="0.2">
      <c r="A666" s="31">
        <v>3</v>
      </c>
      <c r="B666" s="31">
        <v>7</v>
      </c>
      <c r="C666" s="31" t="s">
        <v>770</v>
      </c>
      <c r="D666" s="31">
        <v>600074943</v>
      </c>
      <c r="E666" s="31">
        <v>4464</v>
      </c>
      <c r="F666" s="63" t="s">
        <v>687</v>
      </c>
      <c r="G666" s="31">
        <v>3143</v>
      </c>
      <c r="H666" s="51" t="s">
        <v>688</v>
      </c>
      <c r="I666" s="41">
        <v>32278</v>
      </c>
      <c r="J666" s="33">
        <v>1584</v>
      </c>
      <c r="K666" s="42">
        <v>0.12226666666666663</v>
      </c>
    </row>
    <row r="667" spans="1:11" x14ac:dyDescent="0.2">
      <c r="A667" s="36">
        <v>3</v>
      </c>
      <c r="B667" s="36">
        <v>7</v>
      </c>
      <c r="C667" s="36" t="s">
        <v>770</v>
      </c>
      <c r="D667" s="36">
        <v>600074943</v>
      </c>
      <c r="E667" s="36">
        <v>4464</v>
      </c>
      <c r="F667" s="48" t="s">
        <v>1009</v>
      </c>
      <c r="G667" s="36"/>
      <c r="H667" s="52"/>
      <c r="I667" s="44">
        <f t="shared" ref="I667:K667" si="236">SUM(I665:I666)</f>
        <v>825571</v>
      </c>
      <c r="J667" s="44">
        <f t="shared" si="236"/>
        <v>9696</v>
      </c>
      <c r="K667" s="45">
        <f t="shared" si="236"/>
        <v>2.5055666666666667</v>
      </c>
    </row>
    <row r="668" spans="1:11" x14ac:dyDescent="0.2">
      <c r="A668" s="31">
        <v>4</v>
      </c>
      <c r="B668" s="31">
        <v>7</v>
      </c>
      <c r="C668" s="31" t="s">
        <v>770</v>
      </c>
      <c r="D668" s="31">
        <v>600074609</v>
      </c>
      <c r="E668" s="31">
        <v>4457</v>
      </c>
      <c r="F668" s="24" t="s">
        <v>146</v>
      </c>
      <c r="G668" s="31">
        <v>3141</v>
      </c>
      <c r="H668" s="24" t="s">
        <v>384</v>
      </c>
      <c r="I668" s="41">
        <v>63780</v>
      </c>
      <c r="J668" s="41">
        <v>715</v>
      </c>
      <c r="K668" s="42">
        <v>0.18999999999999995</v>
      </c>
    </row>
    <row r="669" spans="1:11" x14ac:dyDescent="0.2">
      <c r="A669" s="31">
        <v>4</v>
      </c>
      <c r="B669" s="31">
        <v>7</v>
      </c>
      <c r="C669" s="31" t="s">
        <v>770</v>
      </c>
      <c r="D669" s="47">
        <v>600074609</v>
      </c>
      <c r="E669" s="31">
        <v>4457</v>
      </c>
      <c r="F669" s="63" t="s">
        <v>146</v>
      </c>
      <c r="G669" s="31">
        <v>3143</v>
      </c>
      <c r="H669" s="51" t="s">
        <v>689</v>
      </c>
      <c r="I669" s="41">
        <v>7322</v>
      </c>
      <c r="J669" s="33">
        <v>360</v>
      </c>
      <c r="K669" s="42">
        <v>2.7733333333333332E-2</v>
      </c>
    </row>
    <row r="670" spans="1:11" x14ac:dyDescent="0.2">
      <c r="A670" s="36">
        <v>4</v>
      </c>
      <c r="B670" s="36">
        <v>7</v>
      </c>
      <c r="C670" s="36" t="s">
        <v>770</v>
      </c>
      <c r="D670" s="36">
        <v>600074609</v>
      </c>
      <c r="E670" s="36">
        <v>4457</v>
      </c>
      <c r="F670" s="48" t="s">
        <v>1010</v>
      </c>
      <c r="G670" s="36"/>
      <c r="H670" s="52"/>
      <c r="I670" s="44">
        <f t="shared" ref="I670:K670" si="237">SUM(I668:I669)</f>
        <v>71102</v>
      </c>
      <c r="J670" s="44">
        <f t="shared" si="237"/>
        <v>1075</v>
      </c>
      <c r="K670" s="45">
        <f t="shared" si="237"/>
        <v>0.21773333333333328</v>
      </c>
    </row>
    <row r="671" spans="1:11" x14ac:dyDescent="0.2">
      <c r="A671" s="31">
        <v>5</v>
      </c>
      <c r="B671" s="31">
        <v>7</v>
      </c>
      <c r="C671" s="31" t="s">
        <v>770</v>
      </c>
      <c r="D671" s="31">
        <v>600074617</v>
      </c>
      <c r="E671" s="31">
        <v>4456</v>
      </c>
      <c r="F671" s="24" t="s">
        <v>147</v>
      </c>
      <c r="G671" s="31">
        <v>3141</v>
      </c>
      <c r="H671" s="24" t="s">
        <v>147</v>
      </c>
      <c r="I671" s="41">
        <v>1117233</v>
      </c>
      <c r="J671" s="41">
        <v>11786</v>
      </c>
      <c r="K671" s="42">
        <v>3.3500000000000005</v>
      </c>
    </row>
    <row r="672" spans="1:11" x14ac:dyDescent="0.2">
      <c r="A672" s="31">
        <v>5</v>
      </c>
      <c r="B672" s="31">
        <v>7</v>
      </c>
      <c r="C672" s="31" t="s">
        <v>770</v>
      </c>
      <c r="D672" s="31">
        <v>600074617</v>
      </c>
      <c r="E672" s="31">
        <v>4456</v>
      </c>
      <c r="F672" s="63" t="s">
        <v>147</v>
      </c>
      <c r="G672" s="31">
        <v>3143</v>
      </c>
      <c r="H672" s="51" t="s">
        <v>690</v>
      </c>
      <c r="I672" s="41">
        <v>36841</v>
      </c>
      <c r="J672" s="33">
        <v>1809</v>
      </c>
      <c r="K672" s="42">
        <v>0.13955000000000001</v>
      </c>
    </row>
    <row r="673" spans="1:11" x14ac:dyDescent="0.2">
      <c r="A673" s="36">
        <v>5</v>
      </c>
      <c r="B673" s="36">
        <v>7</v>
      </c>
      <c r="C673" s="36" t="s">
        <v>770</v>
      </c>
      <c r="D673" s="36">
        <v>600074617</v>
      </c>
      <c r="E673" s="36">
        <v>4456</v>
      </c>
      <c r="F673" s="48" t="s">
        <v>1011</v>
      </c>
      <c r="G673" s="36"/>
      <c r="H673" s="52"/>
      <c r="I673" s="44">
        <f t="shared" ref="I673:K673" si="238">SUM(I671:I672)</f>
        <v>1154074</v>
      </c>
      <c r="J673" s="44">
        <f t="shared" si="238"/>
        <v>13595</v>
      </c>
      <c r="K673" s="45">
        <f t="shared" si="238"/>
        <v>3.4895500000000004</v>
      </c>
    </row>
    <row r="674" spans="1:11" x14ac:dyDescent="0.2">
      <c r="A674" s="31">
        <v>6</v>
      </c>
      <c r="B674" s="31">
        <v>7</v>
      </c>
      <c r="C674" s="31" t="s">
        <v>770</v>
      </c>
      <c r="D674" s="31">
        <v>600075141</v>
      </c>
      <c r="E674" s="31">
        <v>4478</v>
      </c>
      <c r="F674" s="64" t="s">
        <v>691</v>
      </c>
      <c r="G674" s="31">
        <v>3143</v>
      </c>
      <c r="H674" s="51" t="s">
        <v>692</v>
      </c>
      <c r="I674" s="41">
        <v>2011</v>
      </c>
      <c r="J674" s="33">
        <v>99</v>
      </c>
      <c r="K674" s="42">
        <v>7.6166666666666657E-3</v>
      </c>
    </row>
    <row r="675" spans="1:11" x14ac:dyDescent="0.2">
      <c r="A675" s="36">
        <v>6</v>
      </c>
      <c r="B675" s="36">
        <v>7</v>
      </c>
      <c r="C675" s="36" t="s">
        <v>770</v>
      </c>
      <c r="D675" s="36">
        <v>600075141</v>
      </c>
      <c r="E675" s="36">
        <v>4478</v>
      </c>
      <c r="F675" s="52" t="s">
        <v>1012</v>
      </c>
      <c r="G675" s="36"/>
      <c r="H675" s="52"/>
      <c r="I675" s="44">
        <f t="shared" ref="I675:K675" si="239">SUM(I674:I674)</f>
        <v>2011</v>
      </c>
      <c r="J675" s="44">
        <f t="shared" si="239"/>
        <v>99</v>
      </c>
      <c r="K675" s="45">
        <f t="shared" si="239"/>
        <v>7.6166666666666657E-3</v>
      </c>
    </row>
    <row r="676" spans="1:11" x14ac:dyDescent="0.2">
      <c r="A676" s="31">
        <v>8</v>
      </c>
      <c r="B676" s="31">
        <v>7</v>
      </c>
      <c r="C676" s="31" t="s">
        <v>770</v>
      </c>
      <c r="D676" s="31">
        <v>600075192</v>
      </c>
      <c r="E676" s="31">
        <v>4474</v>
      </c>
      <c r="F676" s="24" t="s">
        <v>512</v>
      </c>
      <c r="G676" s="31">
        <v>3233</v>
      </c>
      <c r="H676" s="24" t="s">
        <v>512</v>
      </c>
      <c r="I676" s="33">
        <v>87004</v>
      </c>
      <c r="J676" s="34">
        <v>474</v>
      </c>
      <c r="K676" s="35">
        <v>0.28000000000000003</v>
      </c>
    </row>
    <row r="677" spans="1:11" x14ac:dyDescent="0.2">
      <c r="A677" s="36">
        <v>8</v>
      </c>
      <c r="B677" s="36">
        <v>7</v>
      </c>
      <c r="C677" s="36" t="s">
        <v>770</v>
      </c>
      <c r="D677" s="36">
        <v>600075192</v>
      </c>
      <c r="E677" s="36">
        <v>4474</v>
      </c>
      <c r="F677" s="48" t="s">
        <v>1013</v>
      </c>
      <c r="G677" s="36"/>
      <c r="H677" s="48"/>
      <c r="I677" s="38">
        <f t="shared" ref="I677:K677" si="240">SUM(I676:I676)</f>
        <v>87004</v>
      </c>
      <c r="J677" s="38">
        <f t="shared" si="240"/>
        <v>474</v>
      </c>
      <c r="K677" s="39">
        <f t="shared" si="240"/>
        <v>0.28000000000000003</v>
      </c>
    </row>
    <row r="678" spans="1:11" x14ac:dyDescent="0.2">
      <c r="A678" s="31">
        <v>9</v>
      </c>
      <c r="B678" s="31">
        <v>7</v>
      </c>
      <c r="C678" s="31" t="s">
        <v>770</v>
      </c>
      <c r="D678" s="31">
        <v>600074021</v>
      </c>
      <c r="E678" s="31">
        <v>4402</v>
      </c>
      <c r="F678" s="24" t="s">
        <v>142</v>
      </c>
      <c r="G678" s="31">
        <v>3141</v>
      </c>
      <c r="H678" s="24" t="s">
        <v>142</v>
      </c>
      <c r="I678" s="41">
        <v>274624</v>
      </c>
      <c r="J678" s="41">
        <v>1700</v>
      </c>
      <c r="K678" s="42">
        <v>0.82669999999999999</v>
      </c>
    </row>
    <row r="679" spans="1:11" x14ac:dyDescent="0.2">
      <c r="A679" s="31">
        <v>9</v>
      </c>
      <c r="B679" s="31">
        <v>7</v>
      </c>
      <c r="C679" s="31" t="s">
        <v>770</v>
      </c>
      <c r="D679" s="31">
        <v>600074021</v>
      </c>
      <c r="E679" s="31">
        <v>4402</v>
      </c>
      <c r="F679" s="24" t="s">
        <v>142</v>
      </c>
      <c r="G679" s="31">
        <v>3141</v>
      </c>
      <c r="H679" s="24" t="s">
        <v>392</v>
      </c>
      <c r="I679" s="41">
        <v>197407</v>
      </c>
      <c r="J679" s="41">
        <v>925</v>
      </c>
      <c r="K679" s="42">
        <v>0.59670000000000001</v>
      </c>
    </row>
    <row r="680" spans="1:11" x14ac:dyDescent="0.2">
      <c r="A680" s="31">
        <v>9</v>
      </c>
      <c r="B680" s="31">
        <v>7</v>
      </c>
      <c r="C680" s="31" t="s">
        <v>770</v>
      </c>
      <c r="D680" s="31">
        <v>600074021</v>
      </c>
      <c r="E680" s="31">
        <v>4402</v>
      </c>
      <c r="F680" s="24" t="s">
        <v>142</v>
      </c>
      <c r="G680" s="31">
        <v>3141</v>
      </c>
      <c r="H680" s="24" t="s">
        <v>473</v>
      </c>
      <c r="I680" s="41">
        <v>24211</v>
      </c>
      <c r="J680" s="41">
        <v>143</v>
      </c>
      <c r="K680" s="42">
        <v>7.3300000000000004E-2</v>
      </c>
    </row>
    <row r="681" spans="1:11" x14ac:dyDescent="0.2">
      <c r="A681" s="36">
        <v>9</v>
      </c>
      <c r="B681" s="36">
        <v>7</v>
      </c>
      <c r="C681" s="36" t="s">
        <v>770</v>
      </c>
      <c r="D681" s="36">
        <v>600074021</v>
      </c>
      <c r="E681" s="36">
        <v>4402</v>
      </c>
      <c r="F681" s="48" t="s">
        <v>1014</v>
      </c>
      <c r="G681" s="36"/>
      <c r="H681" s="48"/>
      <c r="I681" s="44">
        <f t="shared" ref="I681:K681" si="241">SUM(I678:I680)</f>
        <v>496242</v>
      </c>
      <c r="J681" s="44">
        <f t="shared" si="241"/>
        <v>2768</v>
      </c>
      <c r="K681" s="45">
        <f t="shared" si="241"/>
        <v>1.4966999999999999</v>
      </c>
    </row>
    <row r="682" spans="1:11" x14ac:dyDescent="0.2">
      <c r="A682" s="31">
        <v>10</v>
      </c>
      <c r="B682" s="31">
        <v>7</v>
      </c>
      <c r="C682" s="31" t="s">
        <v>770</v>
      </c>
      <c r="D682" s="31">
        <v>600074722</v>
      </c>
      <c r="E682" s="31">
        <v>4481</v>
      </c>
      <c r="F682" s="24" t="s">
        <v>390</v>
      </c>
      <c r="G682" s="31">
        <v>3141</v>
      </c>
      <c r="H682" s="24" t="s">
        <v>395</v>
      </c>
      <c r="I682" s="41">
        <v>426336</v>
      </c>
      <c r="J682" s="41">
        <v>3978</v>
      </c>
      <c r="K682" s="42">
        <v>1.2766999999999999</v>
      </c>
    </row>
    <row r="683" spans="1:11" x14ac:dyDescent="0.2">
      <c r="A683" s="31">
        <v>10</v>
      </c>
      <c r="B683" s="31">
        <v>7</v>
      </c>
      <c r="C683" s="31" t="s">
        <v>770</v>
      </c>
      <c r="D683" s="31">
        <v>600074722</v>
      </c>
      <c r="E683" s="31">
        <v>4481</v>
      </c>
      <c r="F683" s="63" t="s">
        <v>390</v>
      </c>
      <c r="G683" s="31">
        <v>3143</v>
      </c>
      <c r="H683" s="65" t="s">
        <v>693</v>
      </c>
      <c r="I683" s="41">
        <v>15778</v>
      </c>
      <c r="J683" s="33">
        <v>774</v>
      </c>
      <c r="K683" s="42">
        <v>5.9766666666666662E-2</v>
      </c>
    </row>
    <row r="684" spans="1:11" x14ac:dyDescent="0.2">
      <c r="A684" s="36">
        <v>10</v>
      </c>
      <c r="B684" s="36">
        <v>7</v>
      </c>
      <c r="C684" s="36" t="s">
        <v>770</v>
      </c>
      <c r="D684" s="36">
        <v>600074722</v>
      </c>
      <c r="E684" s="36">
        <v>4481</v>
      </c>
      <c r="F684" s="48" t="s">
        <v>1015</v>
      </c>
      <c r="G684" s="36"/>
      <c r="H684" s="66"/>
      <c r="I684" s="44">
        <f t="shared" ref="I684:K684" si="242">SUM(I682:I683)</f>
        <v>442114</v>
      </c>
      <c r="J684" s="44">
        <f t="shared" si="242"/>
        <v>4752</v>
      </c>
      <c r="K684" s="45">
        <f t="shared" si="242"/>
        <v>1.3364666666666667</v>
      </c>
    </row>
    <row r="685" spans="1:11" x14ac:dyDescent="0.2">
      <c r="A685" s="31">
        <v>12</v>
      </c>
      <c r="B685" s="31">
        <v>7</v>
      </c>
      <c r="C685" s="31" t="s">
        <v>770</v>
      </c>
      <c r="D685" s="31">
        <v>600074927</v>
      </c>
      <c r="E685" s="31">
        <v>4451</v>
      </c>
      <c r="F685" s="24" t="s">
        <v>266</v>
      </c>
      <c r="G685" s="31">
        <v>3141</v>
      </c>
      <c r="H685" s="24" t="s">
        <v>303</v>
      </c>
      <c r="I685" s="41">
        <v>59296</v>
      </c>
      <c r="J685" s="41">
        <v>451</v>
      </c>
      <c r="K685" s="42">
        <v>0.18000000000000005</v>
      </c>
    </row>
    <row r="686" spans="1:11" x14ac:dyDescent="0.2">
      <c r="A686" s="31">
        <v>12</v>
      </c>
      <c r="B686" s="31">
        <v>7</v>
      </c>
      <c r="C686" s="31" t="s">
        <v>770</v>
      </c>
      <c r="D686" s="31">
        <v>600074927</v>
      </c>
      <c r="E686" s="31">
        <v>4451</v>
      </c>
      <c r="F686" s="24" t="s">
        <v>266</v>
      </c>
      <c r="G686" s="31">
        <v>3141</v>
      </c>
      <c r="H686" s="24" t="s">
        <v>305</v>
      </c>
      <c r="I686" s="41">
        <v>843416</v>
      </c>
      <c r="J686" s="41">
        <v>7054</v>
      </c>
      <c r="K686" s="42">
        <v>2.5332999999999997</v>
      </c>
    </row>
    <row r="687" spans="1:11" x14ac:dyDescent="0.2">
      <c r="A687" s="31">
        <v>12</v>
      </c>
      <c r="B687" s="31">
        <v>7</v>
      </c>
      <c r="C687" s="31" t="s">
        <v>770</v>
      </c>
      <c r="D687" s="31">
        <v>600074927</v>
      </c>
      <c r="E687" s="31">
        <v>4451</v>
      </c>
      <c r="F687" s="24" t="s">
        <v>266</v>
      </c>
      <c r="G687" s="31">
        <v>3141</v>
      </c>
      <c r="H687" s="24" t="s">
        <v>304</v>
      </c>
      <c r="I687" s="41">
        <v>63898</v>
      </c>
      <c r="J687" s="41">
        <v>484</v>
      </c>
      <c r="K687" s="42">
        <v>0.18670000000000003</v>
      </c>
    </row>
    <row r="688" spans="1:11" x14ac:dyDescent="0.2">
      <c r="A688" s="31">
        <v>12</v>
      </c>
      <c r="B688" s="31">
        <v>7</v>
      </c>
      <c r="C688" s="31" t="s">
        <v>770</v>
      </c>
      <c r="D688" s="31">
        <v>600074927</v>
      </c>
      <c r="E688" s="31">
        <v>4451</v>
      </c>
      <c r="F688" s="63" t="s">
        <v>266</v>
      </c>
      <c r="G688" s="31">
        <v>3143</v>
      </c>
      <c r="H688" s="24" t="s">
        <v>694</v>
      </c>
      <c r="I688" s="41">
        <v>16500</v>
      </c>
      <c r="J688" s="33">
        <v>810</v>
      </c>
      <c r="K688" s="42">
        <v>6.25E-2</v>
      </c>
    </row>
    <row r="689" spans="1:11" x14ac:dyDescent="0.2">
      <c r="A689" s="36">
        <v>12</v>
      </c>
      <c r="B689" s="36">
        <v>7</v>
      </c>
      <c r="C689" s="36" t="s">
        <v>770</v>
      </c>
      <c r="D689" s="36">
        <v>600074927</v>
      </c>
      <c r="E689" s="36">
        <v>4451</v>
      </c>
      <c r="F689" s="48" t="s">
        <v>1016</v>
      </c>
      <c r="G689" s="36"/>
      <c r="H689" s="48"/>
      <c r="I689" s="44">
        <f t="shared" ref="I689:K689" si="243">SUM(I685:I688)</f>
        <v>983110</v>
      </c>
      <c r="J689" s="44">
        <f t="shared" si="243"/>
        <v>8799</v>
      </c>
      <c r="K689" s="45">
        <f t="shared" si="243"/>
        <v>2.9624999999999999</v>
      </c>
    </row>
    <row r="690" spans="1:11" x14ac:dyDescent="0.2">
      <c r="A690" s="31">
        <v>13</v>
      </c>
      <c r="B690" s="31">
        <v>7</v>
      </c>
      <c r="C690" s="31" t="s">
        <v>770</v>
      </c>
      <c r="D690" s="31">
        <v>650033841</v>
      </c>
      <c r="E690" s="31">
        <v>4450</v>
      </c>
      <c r="F690" s="24" t="s">
        <v>267</v>
      </c>
      <c r="G690" s="31">
        <v>3141</v>
      </c>
      <c r="H690" s="24" t="s">
        <v>332</v>
      </c>
      <c r="I690" s="41">
        <v>73237</v>
      </c>
      <c r="J690" s="41">
        <v>583</v>
      </c>
      <c r="K690" s="42">
        <v>0.22330000000000005</v>
      </c>
    </row>
    <row r="691" spans="1:11" x14ac:dyDescent="0.2">
      <c r="A691" s="31">
        <v>13</v>
      </c>
      <c r="B691" s="31">
        <v>7</v>
      </c>
      <c r="C691" s="31" t="s">
        <v>770</v>
      </c>
      <c r="D691" s="31">
        <v>650033841</v>
      </c>
      <c r="E691" s="31">
        <v>4450</v>
      </c>
      <c r="F691" s="63" t="s">
        <v>267</v>
      </c>
      <c r="G691" s="31">
        <v>3143</v>
      </c>
      <c r="H691" s="24" t="s">
        <v>695</v>
      </c>
      <c r="I691" s="41">
        <v>3841</v>
      </c>
      <c r="J691" s="33">
        <v>189</v>
      </c>
      <c r="K691" s="42">
        <v>1.4549999999999997E-2</v>
      </c>
    </row>
    <row r="692" spans="1:11" x14ac:dyDescent="0.2">
      <c r="A692" s="36">
        <v>13</v>
      </c>
      <c r="B692" s="36">
        <v>7</v>
      </c>
      <c r="C692" s="36" t="s">
        <v>770</v>
      </c>
      <c r="D692" s="36">
        <v>650033841</v>
      </c>
      <c r="E692" s="36">
        <v>4450</v>
      </c>
      <c r="F692" s="48" t="s">
        <v>1017</v>
      </c>
      <c r="G692" s="36"/>
      <c r="H692" s="48"/>
      <c r="I692" s="44">
        <f t="shared" ref="I692:K692" si="244">SUM(I690:I691)</f>
        <v>77078</v>
      </c>
      <c r="J692" s="44">
        <f t="shared" si="244"/>
        <v>772</v>
      </c>
      <c r="K692" s="45">
        <f t="shared" si="244"/>
        <v>0.23785000000000006</v>
      </c>
    </row>
    <row r="693" spans="1:11" x14ac:dyDescent="0.2">
      <c r="A693" s="31">
        <v>14</v>
      </c>
      <c r="B693" s="31">
        <v>7</v>
      </c>
      <c r="C693" s="31" t="s">
        <v>770</v>
      </c>
      <c r="D693" s="31">
        <v>600074862</v>
      </c>
      <c r="E693" s="31">
        <v>4430</v>
      </c>
      <c r="F693" s="24" t="s">
        <v>148</v>
      </c>
      <c r="G693" s="31">
        <v>3141</v>
      </c>
      <c r="H693" s="24" t="s">
        <v>148</v>
      </c>
      <c r="I693" s="41">
        <v>155968</v>
      </c>
      <c r="J693" s="41">
        <v>714</v>
      </c>
      <c r="K693" s="42">
        <v>0.46329999999999993</v>
      </c>
    </row>
    <row r="694" spans="1:11" x14ac:dyDescent="0.2">
      <c r="A694" s="31">
        <v>14</v>
      </c>
      <c r="B694" s="31">
        <v>7</v>
      </c>
      <c r="C694" s="31" t="s">
        <v>770</v>
      </c>
      <c r="D694" s="31">
        <v>600074862</v>
      </c>
      <c r="E694" s="31">
        <v>4430</v>
      </c>
      <c r="F694" s="63" t="s">
        <v>148</v>
      </c>
      <c r="G694" s="31">
        <v>3143</v>
      </c>
      <c r="H694" s="24" t="s">
        <v>696</v>
      </c>
      <c r="I694" s="41">
        <v>4022</v>
      </c>
      <c r="J694" s="33">
        <v>198</v>
      </c>
      <c r="K694" s="42">
        <v>1.5233333333333331E-2</v>
      </c>
    </row>
    <row r="695" spans="1:11" x14ac:dyDescent="0.2">
      <c r="A695" s="36">
        <v>14</v>
      </c>
      <c r="B695" s="36">
        <v>7</v>
      </c>
      <c r="C695" s="36" t="s">
        <v>770</v>
      </c>
      <c r="D695" s="36">
        <v>600074862</v>
      </c>
      <c r="E695" s="36">
        <v>4430</v>
      </c>
      <c r="F695" s="48" t="s">
        <v>1018</v>
      </c>
      <c r="G695" s="36"/>
      <c r="H695" s="48"/>
      <c r="I695" s="44">
        <f t="shared" ref="I695:K695" si="245">SUM(I693:I694)</f>
        <v>159990</v>
      </c>
      <c r="J695" s="44">
        <f t="shared" si="245"/>
        <v>912</v>
      </c>
      <c r="K695" s="45">
        <f t="shared" si="245"/>
        <v>0.47853333333333326</v>
      </c>
    </row>
    <row r="696" spans="1:11" x14ac:dyDescent="0.2">
      <c r="A696" s="31">
        <v>15</v>
      </c>
      <c r="B696" s="31">
        <v>7</v>
      </c>
      <c r="C696" s="31" t="s">
        <v>770</v>
      </c>
      <c r="D696" s="31">
        <v>600075001</v>
      </c>
      <c r="E696" s="31">
        <v>4433</v>
      </c>
      <c r="F696" s="24" t="s">
        <v>149</v>
      </c>
      <c r="G696" s="31">
        <v>3141</v>
      </c>
      <c r="H696" s="24" t="s">
        <v>149</v>
      </c>
      <c r="I696" s="41">
        <v>105527</v>
      </c>
      <c r="J696" s="41">
        <v>459</v>
      </c>
      <c r="K696" s="42">
        <v>0.31329999999999991</v>
      </c>
    </row>
    <row r="697" spans="1:11" x14ac:dyDescent="0.2">
      <c r="A697" s="31">
        <v>15</v>
      </c>
      <c r="B697" s="31">
        <v>7</v>
      </c>
      <c r="C697" s="31" t="s">
        <v>770</v>
      </c>
      <c r="D697" s="31">
        <v>600075001</v>
      </c>
      <c r="E697" s="31">
        <v>4433</v>
      </c>
      <c r="F697" s="63" t="s">
        <v>149</v>
      </c>
      <c r="G697" s="31">
        <v>3143</v>
      </c>
      <c r="H697" s="24" t="s">
        <v>697</v>
      </c>
      <c r="I697" s="41">
        <v>2372</v>
      </c>
      <c r="J697" s="33">
        <v>117</v>
      </c>
      <c r="K697" s="42">
        <v>8.9833333333333328E-3</v>
      </c>
    </row>
    <row r="698" spans="1:11" x14ac:dyDescent="0.2">
      <c r="A698" s="36">
        <v>15</v>
      </c>
      <c r="B698" s="36">
        <v>7</v>
      </c>
      <c r="C698" s="36" t="s">
        <v>770</v>
      </c>
      <c r="D698" s="36">
        <v>600075001</v>
      </c>
      <c r="E698" s="36">
        <v>4433</v>
      </c>
      <c r="F698" s="48" t="s">
        <v>1019</v>
      </c>
      <c r="G698" s="36"/>
      <c r="H698" s="48"/>
      <c r="I698" s="44">
        <f t="shared" ref="I698:K698" si="246">SUM(I696:I697)</f>
        <v>107899</v>
      </c>
      <c r="J698" s="44">
        <f t="shared" si="246"/>
        <v>576</v>
      </c>
      <c r="K698" s="45">
        <f t="shared" si="246"/>
        <v>0.32228333333333326</v>
      </c>
    </row>
    <row r="699" spans="1:11" x14ac:dyDescent="0.2">
      <c r="A699" s="31">
        <v>16</v>
      </c>
      <c r="B699" s="31">
        <v>7</v>
      </c>
      <c r="C699" s="31" t="s">
        <v>770</v>
      </c>
      <c r="D699" s="31">
        <v>600074854</v>
      </c>
      <c r="E699" s="31">
        <v>4487</v>
      </c>
      <c r="F699" s="24" t="s">
        <v>150</v>
      </c>
      <c r="G699" s="31">
        <v>3141</v>
      </c>
      <c r="H699" s="24" t="s">
        <v>150</v>
      </c>
      <c r="I699" s="41">
        <v>195473</v>
      </c>
      <c r="J699" s="41">
        <v>1037</v>
      </c>
      <c r="K699" s="42">
        <v>0.59000000000000008</v>
      </c>
    </row>
    <row r="700" spans="1:11" x14ac:dyDescent="0.2">
      <c r="A700" s="31">
        <v>16</v>
      </c>
      <c r="B700" s="31">
        <v>7</v>
      </c>
      <c r="C700" s="31" t="s">
        <v>770</v>
      </c>
      <c r="D700" s="31">
        <v>600074854</v>
      </c>
      <c r="E700" s="31">
        <v>4487</v>
      </c>
      <c r="F700" s="63" t="s">
        <v>150</v>
      </c>
      <c r="G700" s="31">
        <v>3143</v>
      </c>
      <c r="H700" s="24" t="s">
        <v>698</v>
      </c>
      <c r="I700" s="41">
        <v>7889</v>
      </c>
      <c r="J700" s="33">
        <v>387</v>
      </c>
      <c r="K700" s="42">
        <v>2.9883333333333331E-2</v>
      </c>
    </row>
    <row r="701" spans="1:11" x14ac:dyDescent="0.2">
      <c r="A701" s="36">
        <v>16</v>
      </c>
      <c r="B701" s="36">
        <v>7</v>
      </c>
      <c r="C701" s="36" t="s">
        <v>770</v>
      </c>
      <c r="D701" s="36">
        <v>600074854</v>
      </c>
      <c r="E701" s="36">
        <v>4487</v>
      </c>
      <c r="F701" s="48" t="s">
        <v>1020</v>
      </c>
      <c r="G701" s="36"/>
      <c r="H701" s="48"/>
      <c r="I701" s="44">
        <f t="shared" ref="I701:K701" si="247">SUM(I699:I700)</f>
        <v>203362</v>
      </c>
      <c r="J701" s="44">
        <f t="shared" si="247"/>
        <v>1424</v>
      </c>
      <c r="K701" s="45">
        <f t="shared" si="247"/>
        <v>0.61988333333333345</v>
      </c>
    </row>
    <row r="702" spans="1:11" x14ac:dyDescent="0.2">
      <c r="A702" s="31">
        <v>17</v>
      </c>
      <c r="B702" s="31">
        <v>7</v>
      </c>
      <c r="C702" s="31" t="s">
        <v>770</v>
      </c>
      <c r="D702" s="31">
        <v>600074803</v>
      </c>
      <c r="E702" s="31">
        <v>4488</v>
      </c>
      <c r="F702" s="24" t="s">
        <v>151</v>
      </c>
      <c r="G702" s="31">
        <v>3141</v>
      </c>
      <c r="H702" s="24" t="s">
        <v>333</v>
      </c>
      <c r="I702" s="41">
        <v>74670</v>
      </c>
      <c r="J702" s="41">
        <v>572</v>
      </c>
      <c r="K702" s="42">
        <v>0.22000000000000003</v>
      </c>
    </row>
    <row r="703" spans="1:11" x14ac:dyDescent="0.2">
      <c r="A703" s="31">
        <v>17</v>
      </c>
      <c r="B703" s="31">
        <v>7</v>
      </c>
      <c r="C703" s="31" t="s">
        <v>770</v>
      </c>
      <c r="D703" s="31">
        <v>600074803</v>
      </c>
      <c r="E703" s="31">
        <v>4488</v>
      </c>
      <c r="F703" s="63" t="s">
        <v>151</v>
      </c>
      <c r="G703" s="31">
        <v>3143</v>
      </c>
      <c r="H703" s="24" t="s">
        <v>699</v>
      </c>
      <c r="I703" s="41">
        <v>4589</v>
      </c>
      <c r="J703" s="33">
        <v>225</v>
      </c>
      <c r="K703" s="42">
        <v>1.7383333333333334E-2</v>
      </c>
    </row>
    <row r="704" spans="1:11" x14ac:dyDescent="0.2">
      <c r="A704" s="36">
        <v>17</v>
      </c>
      <c r="B704" s="36">
        <v>7</v>
      </c>
      <c r="C704" s="36" t="s">
        <v>770</v>
      </c>
      <c r="D704" s="36">
        <v>600074803</v>
      </c>
      <c r="E704" s="36">
        <v>4488</v>
      </c>
      <c r="F704" s="48" t="s">
        <v>1021</v>
      </c>
      <c r="G704" s="36"/>
      <c r="H704" s="48"/>
      <c r="I704" s="44">
        <f t="shared" ref="I704:K704" si="248">SUM(I702:I703)</f>
        <v>79259</v>
      </c>
      <c r="J704" s="44">
        <f t="shared" si="248"/>
        <v>797</v>
      </c>
      <c r="K704" s="45">
        <f t="shared" si="248"/>
        <v>0.23738333333333336</v>
      </c>
    </row>
    <row r="705" spans="1:11" x14ac:dyDescent="0.2">
      <c r="A705" s="31">
        <v>18</v>
      </c>
      <c r="B705" s="31">
        <v>7</v>
      </c>
      <c r="C705" s="31" t="s">
        <v>770</v>
      </c>
      <c r="D705" s="31">
        <v>650025768</v>
      </c>
      <c r="E705" s="31">
        <v>4434</v>
      </c>
      <c r="F705" s="24" t="s">
        <v>152</v>
      </c>
      <c r="G705" s="31">
        <v>3141</v>
      </c>
      <c r="H705" s="24" t="s">
        <v>223</v>
      </c>
      <c r="I705" s="41">
        <v>284471</v>
      </c>
      <c r="J705" s="41">
        <v>2380</v>
      </c>
      <c r="K705" s="42">
        <v>0.85329999999999995</v>
      </c>
    </row>
    <row r="706" spans="1:11" x14ac:dyDescent="0.2">
      <c r="A706" s="31">
        <v>18</v>
      </c>
      <c r="B706" s="31">
        <v>7</v>
      </c>
      <c r="C706" s="31" t="s">
        <v>770</v>
      </c>
      <c r="D706" s="31">
        <v>650025768</v>
      </c>
      <c r="E706" s="31">
        <v>4434</v>
      </c>
      <c r="F706" s="24" t="s">
        <v>152</v>
      </c>
      <c r="G706" s="31">
        <v>3141</v>
      </c>
      <c r="H706" s="24" t="s">
        <v>153</v>
      </c>
      <c r="I706" s="41">
        <v>171821</v>
      </c>
      <c r="J706" s="41">
        <v>850</v>
      </c>
      <c r="K706" s="42">
        <v>0.51330000000000009</v>
      </c>
    </row>
    <row r="707" spans="1:11" x14ac:dyDescent="0.2">
      <c r="A707" s="36">
        <v>18</v>
      </c>
      <c r="B707" s="36">
        <v>7</v>
      </c>
      <c r="C707" s="36" t="s">
        <v>770</v>
      </c>
      <c r="D707" s="36">
        <v>650025768</v>
      </c>
      <c r="E707" s="36">
        <v>4434</v>
      </c>
      <c r="F707" s="48" t="s">
        <v>1022</v>
      </c>
      <c r="G707" s="36"/>
      <c r="H707" s="48"/>
      <c r="I707" s="44">
        <f t="shared" ref="I707:K707" si="249">SUM(I705:I706)</f>
        <v>456292</v>
      </c>
      <c r="J707" s="44">
        <f t="shared" si="249"/>
        <v>3230</v>
      </c>
      <c r="K707" s="45">
        <f t="shared" si="249"/>
        <v>1.3666</v>
      </c>
    </row>
    <row r="708" spans="1:11" x14ac:dyDescent="0.2">
      <c r="A708" s="31">
        <v>18</v>
      </c>
      <c r="B708" s="31">
        <v>7</v>
      </c>
      <c r="C708" s="31" t="s">
        <v>770</v>
      </c>
      <c r="D708" s="31">
        <v>600074668</v>
      </c>
      <c r="E708" s="31">
        <v>4441</v>
      </c>
      <c r="F708" s="24" t="s">
        <v>154</v>
      </c>
      <c r="G708" s="31">
        <v>3141</v>
      </c>
      <c r="H708" s="24" t="s">
        <v>154</v>
      </c>
      <c r="I708" s="41">
        <v>295202</v>
      </c>
      <c r="J708" s="41">
        <v>1632</v>
      </c>
      <c r="K708" s="42">
        <v>0.88670000000000004</v>
      </c>
    </row>
    <row r="709" spans="1:11" x14ac:dyDescent="0.2">
      <c r="A709" s="36">
        <v>18</v>
      </c>
      <c r="B709" s="36">
        <v>7</v>
      </c>
      <c r="C709" s="36" t="s">
        <v>770</v>
      </c>
      <c r="D709" s="36">
        <v>600074668</v>
      </c>
      <c r="E709" s="36">
        <v>4441</v>
      </c>
      <c r="F709" s="48" t="s">
        <v>1023</v>
      </c>
      <c r="G709" s="36"/>
      <c r="H709" s="48"/>
      <c r="I709" s="44">
        <f t="shared" ref="I709:K709" si="250">SUM(I708:I708)</f>
        <v>295202</v>
      </c>
      <c r="J709" s="44">
        <f t="shared" si="250"/>
        <v>1632</v>
      </c>
      <c r="K709" s="45">
        <f t="shared" si="250"/>
        <v>0.88670000000000004</v>
      </c>
    </row>
    <row r="710" spans="1:11" x14ac:dyDescent="0.2">
      <c r="A710" s="31">
        <v>18</v>
      </c>
      <c r="B710" s="31">
        <v>7</v>
      </c>
      <c r="C710" s="31" t="s">
        <v>770</v>
      </c>
      <c r="D710" s="31">
        <v>650025768</v>
      </c>
      <c r="E710" s="31">
        <v>4434</v>
      </c>
      <c r="F710" s="63" t="s">
        <v>152</v>
      </c>
      <c r="G710" s="31">
        <v>3143</v>
      </c>
      <c r="H710" s="51" t="s">
        <v>700</v>
      </c>
      <c r="I710" s="41">
        <v>7709</v>
      </c>
      <c r="J710" s="33">
        <v>378</v>
      </c>
      <c r="K710" s="42">
        <v>2.9199999999999997E-2</v>
      </c>
    </row>
    <row r="711" spans="1:11" x14ac:dyDescent="0.2">
      <c r="A711" s="36">
        <v>18</v>
      </c>
      <c r="B711" s="36">
        <v>7</v>
      </c>
      <c r="C711" s="36" t="s">
        <v>770</v>
      </c>
      <c r="D711" s="36">
        <v>650025768</v>
      </c>
      <c r="E711" s="36">
        <v>4434</v>
      </c>
      <c r="F711" s="48" t="s">
        <v>1022</v>
      </c>
      <c r="G711" s="36"/>
      <c r="H711" s="52"/>
      <c r="I711" s="44">
        <f t="shared" ref="I711:K711" si="251">SUM(I710:I710)</f>
        <v>7709</v>
      </c>
      <c r="J711" s="44">
        <f t="shared" si="251"/>
        <v>378</v>
      </c>
      <c r="K711" s="45">
        <f t="shared" si="251"/>
        <v>2.9199999999999997E-2</v>
      </c>
    </row>
    <row r="712" spans="1:11" x14ac:dyDescent="0.2">
      <c r="A712" s="31">
        <v>19</v>
      </c>
      <c r="B712" s="31">
        <v>7</v>
      </c>
      <c r="C712" s="31" t="s">
        <v>770</v>
      </c>
      <c r="D712" s="47">
        <v>600074668</v>
      </c>
      <c r="E712" s="31">
        <v>4441</v>
      </c>
      <c r="F712" s="63" t="s">
        <v>154</v>
      </c>
      <c r="G712" s="31">
        <v>3143</v>
      </c>
      <c r="H712" s="24" t="s">
        <v>701</v>
      </c>
      <c r="I712" s="41">
        <v>7889</v>
      </c>
      <c r="J712" s="33">
        <v>387</v>
      </c>
      <c r="K712" s="42">
        <v>2.9883333333333331E-2</v>
      </c>
    </row>
    <row r="713" spans="1:11" x14ac:dyDescent="0.2">
      <c r="A713" s="36">
        <v>19</v>
      </c>
      <c r="B713" s="36">
        <v>7</v>
      </c>
      <c r="C713" s="36" t="s">
        <v>770</v>
      </c>
      <c r="D713" s="36">
        <v>600074668</v>
      </c>
      <c r="E713" s="36">
        <v>4441</v>
      </c>
      <c r="F713" s="48" t="s">
        <v>1023</v>
      </c>
      <c r="G713" s="36"/>
      <c r="H713" s="48"/>
      <c r="I713" s="44">
        <f t="shared" ref="I713:K713" si="252">SUM(I712:I712)</f>
        <v>7889</v>
      </c>
      <c r="J713" s="44">
        <f t="shared" si="252"/>
        <v>387</v>
      </c>
      <c r="K713" s="45">
        <f t="shared" si="252"/>
        <v>2.9883333333333331E-2</v>
      </c>
    </row>
    <row r="714" spans="1:11" x14ac:dyDescent="0.2">
      <c r="A714" s="31">
        <v>20</v>
      </c>
      <c r="B714" s="31">
        <v>7</v>
      </c>
      <c r="C714" s="31" t="s">
        <v>770</v>
      </c>
      <c r="D714" s="31">
        <v>600074242</v>
      </c>
      <c r="E714" s="31">
        <v>4428</v>
      </c>
      <c r="F714" s="24" t="s">
        <v>155</v>
      </c>
      <c r="G714" s="31">
        <v>3141</v>
      </c>
      <c r="H714" s="24" t="s">
        <v>155</v>
      </c>
      <c r="I714" s="41">
        <v>185510</v>
      </c>
      <c r="J714" s="41">
        <v>884</v>
      </c>
      <c r="K714" s="42">
        <v>0.55669999999999997</v>
      </c>
    </row>
    <row r="715" spans="1:11" x14ac:dyDescent="0.2">
      <c r="A715" s="36">
        <v>20</v>
      </c>
      <c r="B715" s="36">
        <v>7</v>
      </c>
      <c r="C715" s="36" t="s">
        <v>770</v>
      </c>
      <c r="D715" s="36">
        <v>600074242</v>
      </c>
      <c r="E715" s="36">
        <v>4428</v>
      </c>
      <c r="F715" s="48" t="s">
        <v>1024</v>
      </c>
      <c r="G715" s="36"/>
      <c r="H715" s="48"/>
      <c r="I715" s="44">
        <f t="shared" ref="I715:K715" si="253">SUM(I714:I714)</f>
        <v>185510</v>
      </c>
      <c r="J715" s="44">
        <f t="shared" si="253"/>
        <v>884</v>
      </c>
      <c r="K715" s="45">
        <f t="shared" si="253"/>
        <v>0.55669999999999997</v>
      </c>
    </row>
    <row r="716" spans="1:11" x14ac:dyDescent="0.2">
      <c r="A716" s="31">
        <v>21</v>
      </c>
      <c r="B716" s="31">
        <v>7</v>
      </c>
      <c r="C716" s="31" t="s">
        <v>770</v>
      </c>
      <c r="D716" s="31">
        <v>600074684</v>
      </c>
      <c r="E716" s="31">
        <v>4463</v>
      </c>
      <c r="F716" s="63" t="s">
        <v>702</v>
      </c>
      <c r="G716" s="31">
        <v>3143</v>
      </c>
      <c r="H716" s="24" t="s">
        <v>703</v>
      </c>
      <c r="I716" s="41">
        <v>4589</v>
      </c>
      <c r="J716" s="33">
        <v>225</v>
      </c>
      <c r="K716" s="42">
        <v>1.7383333333333334E-2</v>
      </c>
    </row>
    <row r="717" spans="1:11" x14ac:dyDescent="0.2">
      <c r="A717" s="36">
        <v>21</v>
      </c>
      <c r="B717" s="36">
        <v>7</v>
      </c>
      <c r="C717" s="36" t="s">
        <v>770</v>
      </c>
      <c r="D717" s="36">
        <v>600074684</v>
      </c>
      <c r="E717" s="36">
        <v>4463</v>
      </c>
      <c r="F717" s="48" t="s">
        <v>1025</v>
      </c>
      <c r="G717" s="36"/>
      <c r="H717" s="48"/>
      <c r="I717" s="44">
        <f t="shared" ref="I717:K717" si="254">SUM(I716:I716)</f>
        <v>4589</v>
      </c>
      <c r="J717" s="44">
        <f t="shared" si="254"/>
        <v>225</v>
      </c>
      <c r="K717" s="45">
        <f t="shared" si="254"/>
        <v>1.7383333333333334E-2</v>
      </c>
    </row>
    <row r="718" spans="1:11" x14ac:dyDescent="0.2">
      <c r="A718" s="59"/>
      <c r="B718" s="59"/>
      <c r="C718" s="59"/>
      <c r="D718" s="59"/>
      <c r="E718" s="60"/>
      <c r="F718" s="59"/>
      <c r="G718" s="60"/>
      <c r="H718" s="59"/>
      <c r="I718" s="57">
        <f>I717+I715+I713+I711+I709+I707+I704+I701+I698+I695+I692+I689+I684+I681+I677+I675+I673+I670+I667+I664+I658</f>
        <v>6985449</v>
      </c>
      <c r="J718" s="57">
        <f t="shared" ref="J718:K718" si="255">J717+J715+J713+J711+J709+J707+J704+J701+J698+J695+J692+J689+J684+J681+J677+J675+J673+J670+J667+J664+J658</f>
        <v>59891</v>
      </c>
      <c r="K718" s="58">
        <f t="shared" si="255"/>
        <v>21.177233333333334</v>
      </c>
    </row>
    <row r="719" spans="1:11" x14ac:dyDescent="0.2">
      <c r="A719" s="49">
        <v>1</v>
      </c>
      <c r="B719" s="49">
        <v>8</v>
      </c>
      <c r="C719" s="49" t="s">
        <v>776</v>
      </c>
      <c r="D719" s="31">
        <v>600099482</v>
      </c>
      <c r="E719" s="31">
        <v>5489</v>
      </c>
      <c r="F719" s="24" t="s">
        <v>383</v>
      </c>
      <c r="G719" s="31">
        <v>3141</v>
      </c>
      <c r="H719" s="24" t="s">
        <v>383</v>
      </c>
      <c r="I719" s="41">
        <v>151416</v>
      </c>
      <c r="J719" s="41">
        <v>714</v>
      </c>
      <c r="K719" s="42">
        <v>0.45670000000000011</v>
      </c>
    </row>
    <row r="720" spans="1:11" x14ac:dyDescent="0.2">
      <c r="A720" s="36">
        <v>1</v>
      </c>
      <c r="B720" s="36">
        <v>8</v>
      </c>
      <c r="C720" s="36" t="s">
        <v>776</v>
      </c>
      <c r="D720" s="36">
        <v>600099482</v>
      </c>
      <c r="E720" s="36">
        <v>5489</v>
      </c>
      <c r="F720" s="48" t="s">
        <v>1026</v>
      </c>
      <c r="G720" s="36"/>
      <c r="H720" s="48"/>
      <c r="I720" s="44">
        <f t="shared" ref="I720:K720" si="256">SUM(I719:I719)</f>
        <v>151416</v>
      </c>
      <c r="J720" s="44">
        <f t="shared" si="256"/>
        <v>714</v>
      </c>
      <c r="K720" s="45">
        <f t="shared" si="256"/>
        <v>0.45670000000000011</v>
      </c>
    </row>
    <row r="721" spans="1:11" x14ac:dyDescent="0.2">
      <c r="A721" s="49">
        <v>2</v>
      </c>
      <c r="B721" s="49">
        <v>8</v>
      </c>
      <c r="C721" s="49" t="s">
        <v>776</v>
      </c>
      <c r="D721" s="31">
        <v>600098893</v>
      </c>
      <c r="E721" s="31">
        <v>5451</v>
      </c>
      <c r="F721" s="24" t="s">
        <v>156</v>
      </c>
      <c r="G721" s="31">
        <v>3141</v>
      </c>
      <c r="H721" s="24" t="s">
        <v>156</v>
      </c>
      <c r="I721" s="41">
        <v>326573</v>
      </c>
      <c r="J721" s="41">
        <v>1885</v>
      </c>
      <c r="K721" s="42">
        <v>0.97670000000000012</v>
      </c>
    </row>
    <row r="722" spans="1:11" x14ac:dyDescent="0.2">
      <c r="A722" s="49">
        <v>2</v>
      </c>
      <c r="B722" s="49">
        <v>8</v>
      </c>
      <c r="C722" s="49" t="s">
        <v>776</v>
      </c>
      <c r="D722" s="31">
        <v>600098893</v>
      </c>
      <c r="E722" s="31">
        <v>5451</v>
      </c>
      <c r="F722" s="24" t="s">
        <v>156</v>
      </c>
      <c r="G722" s="31">
        <v>3141</v>
      </c>
      <c r="H722" s="24" t="s">
        <v>309</v>
      </c>
      <c r="I722" s="41">
        <v>39436</v>
      </c>
      <c r="J722" s="41">
        <v>253</v>
      </c>
      <c r="K722" s="42">
        <v>0.11669999999999997</v>
      </c>
    </row>
    <row r="723" spans="1:11" x14ac:dyDescent="0.2">
      <c r="A723" s="36">
        <v>2</v>
      </c>
      <c r="B723" s="36">
        <v>8</v>
      </c>
      <c r="C723" s="36" t="s">
        <v>776</v>
      </c>
      <c r="D723" s="36">
        <v>600098893</v>
      </c>
      <c r="E723" s="36">
        <v>5451</v>
      </c>
      <c r="F723" s="48" t="s">
        <v>1027</v>
      </c>
      <c r="G723" s="36"/>
      <c r="H723" s="48"/>
      <c r="I723" s="44">
        <f t="shared" ref="I723:K723" si="257">SUM(I721:I722)</f>
        <v>366009</v>
      </c>
      <c r="J723" s="44">
        <f t="shared" si="257"/>
        <v>2138</v>
      </c>
      <c r="K723" s="45">
        <f t="shared" si="257"/>
        <v>1.0934000000000001</v>
      </c>
    </row>
    <row r="724" spans="1:11" x14ac:dyDescent="0.2">
      <c r="A724" s="49">
        <v>3</v>
      </c>
      <c r="B724" s="49">
        <v>8</v>
      </c>
      <c r="C724" s="49" t="s">
        <v>776</v>
      </c>
      <c r="D724" s="31">
        <v>600098834</v>
      </c>
      <c r="E724" s="31">
        <v>5450</v>
      </c>
      <c r="F724" s="67" t="s">
        <v>477</v>
      </c>
      <c r="G724" s="31">
        <v>3141</v>
      </c>
      <c r="H724" s="67" t="s">
        <v>477</v>
      </c>
      <c r="I724" s="41">
        <v>242078</v>
      </c>
      <c r="J724" s="41">
        <v>1411</v>
      </c>
      <c r="K724" s="42">
        <v>0.72329999999999983</v>
      </c>
    </row>
    <row r="725" spans="1:11" x14ac:dyDescent="0.2">
      <c r="A725" s="36">
        <v>3</v>
      </c>
      <c r="B725" s="36">
        <v>8</v>
      </c>
      <c r="C725" s="36" t="s">
        <v>776</v>
      </c>
      <c r="D725" s="36">
        <v>600098834</v>
      </c>
      <c r="E725" s="36">
        <v>5450</v>
      </c>
      <c r="F725" s="68" t="s">
        <v>1028</v>
      </c>
      <c r="G725" s="36"/>
      <c r="H725" s="68"/>
      <c r="I725" s="44">
        <f t="shared" ref="I725:K725" si="258">SUM(I724:I724)</f>
        <v>242078</v>
      </c>
      <c r="J725" s="44">
        <f t="shared" si="258"/>
        <v>1411</v>
      </c>
      <c r="K725" s="45">
        <f t="shared" si="258"/>
        <v>0.72329999999999983</v>
      </c>
    </row>
    <row r="726" spans="1:11" x14ac:dyDescent="0.2">
      <c r="A726" s="31">
        <v>5</v>
      </c>
      <c r="B726" s="31">
        <v>8</v>
      </c>
      <c r="C726" s="49" t="s">
        <v>776</v>
      </c>
      <c r="D726" s="31">
        <v>600099512</v>
      </c>
      <c r="E726" s="31">
        <v>5447</v>
      </c>
      <c r="F726" s="24" t="s">
        <v>513</v>
      </c>
      <c r="G726" s="31">
        <v>3233</v>
      </c>
      <c r="H726" s="24" t="s">
        <v>513</v>
      </c>
      <c r="I726" s="33">
        <v>218812</v>
      </c>
      <c r="J726" s="34">
        <v>1204</v>
      </c>
      <c r="K726" s="35">
        <v>0.70430000000000004</v>
      </c>
    </row>
    <row r="727" spans="1:11" x14ac:dyDescent="0.2">
      <c r="A727" s="36">
        <v>5</v>
      </c>
      <c r="B727" s="36">
        <v>8</v>
      </c>
      <c r="C727" s="36" t="s">
        <v>776</v>
      </c>
      <c r="D727" s="36">
        <v>600099512</v>
      </c>
      <c r="E727" s="36">
        <v>5447</v>
      </c>
      <c r="F727" s="48" t="s">
        <v>1029</v>
      </c>
      <c r="G727" s="36"/>
      <c r="H727" s="48"/>
      <c r="I727" s="38">
        <f t="shared" ref="I727:K727" si="259">SUM(I726:I726)</f>
        <v>218812</v>
      </c>
      <c r="J727" s="38">
        <f t="shared" si="259"/>
        <v>1204</v>
      </c>
      <c r="K727" s="39">
        <f t="shared" si="259"/>
        <v>0.70430000000000004</v>
      </c>
    </row>
    <row r="728" spans="1:11" x14ac:dyDescent="0.2">
      <c r="A728" s="49">
        <v>6</v>
      </c>
      <c r="B728" s="49">
        <v>8</v>
      </c>
      <c r="C728" s="49" t="s">
        <v>776</v>
      </c>
      <c r="D728" s="31">
        <v>600099296</v>
      </c>
      <c r="E728" s="31">
        <v>5444</v>
      </c>
      <c r="F728" s="24" t="s">
        <v>307</v>
      </c>
      <c r="G728" s="31">
        <v>3141</v>
      </c>
      <c r="H728" s="24" t="s">
        <v>308</v>
      </c>
      <c r="I728" s="41">
        <v>160883</v>
      </c>
      <c r="J728" s="41">
        <v>2398</v>
      </c>
      <c r="K728" s="42">
        <v>0.48329999999999995</v>
      </c>
    </row>
    <row r="729" spans="1:11" x14ac:dyDescent="0.2">
      <c r="A729" s="31">
        <v>6</v>
      </c>
      <c r="B729" s="31">
        <v>8</v>
      </c>
      <c r="C729" s="49" t="s">
        <v>776</v>
      </c>
      <c r="D729" s="31">
        <v>600099296</v>
      </c>
      <c r="E729" s="31">
        <v>5444</v>
      </c>
      <c r="F729" s="63" t="s">
        <v>307</v>
      </c>
      <c r="G729" s="31">
        <v>3143</v>
      </c>
      <c r="H729" s="24" t="s">
        <v>708</v>
      </c>
      <c r="I729" s="41">
        <v>13200</v>
      </c>
      <c r="J729" s="33">
        <v>648</v>
      </c>
      <c r="K729" s="42">
        <v>4.9999999999999989E-2</v>
      </c>
    </row>
    <row r="730" spans="1:11" x14ac:dyDescent="0.2">
      <c r="A730" s="36">
        <v>6</v>
      </c>
      <c r="B730" s="36">
        <v>8</v>
      </c>
      <c r="C730" s="36" t="s">
        <v>776</v>
      </c>
      <c r="D730" s="36">
        <v>600099296</v>
      </c>
      <c r="E730" s="36">
        <v>5444</v>
      </c>
      <c r="F730" s="48" t="s">
        <v>1030</v>
      </c>
      <c r="G730" s="36"/>
      <c r="H730" s="48"/>
      <c r="I730" s="44">
        <f t="shared" ref="I730:K730" si="260">SUM(I728:I729)</f>
        <v>174083</v>
      </c>
      <c r="J730" s="44">
        <f t="shared" si="260"/>
        <v>3046</v>
      </c>
      <c r="K730" s="45">
        <f t="shared" si="260"/>
        <v>0.53329999999999989</v>
      </c>
    </row>
    <row r="731" spans="1:11" x14ac:dyDescent="0.2">
      <c r="A731" s="31">
        <v>7</v>
      </c>
      <c r="B731" s="31">
        <v>8</v>
      </c>
      <c r="C731" s="49" t="s">
        <v>776</v>
      </c>
      <c r="D731" s="31">
        <v>600099458</v>
      </c>
      <c r="E731" s="69">
        <v>5449</v>
      </c>
      <c r="F731" s="70" t="s">
        <v>709</v>
      </c>
      <c r="G731" s="31">
        <v>3143</v>
      </c>
      <c r="H731" s="71" t="s">
        <v>710</v>
      </c>
      <c r="I731" s="41">
        <v>2372</v>
      </c>
      <c r="J731" s="33">
        <v>117</v>
      </c>
      <c r="K731" s="42">
        <v>8.9833333333333328E-3</v>
      </c>
    </row>
    <row r="732" spans="1:11" x14ac:dyDescent="0.2">
      <c r="A732" s="36">
        <v>7</v>
      </c>
      <c r="B732" s="36">
        <v>8</v>
      </c>
      <c r="C732" s="36" t="s">
        <v>776</v>
      </c>
      <c r="D732" s="36">
        <v>600099458</v>
      </c>
      <c r="E732" s="36">
        <v>5449</v>
      </c>
      <c r="F732" s="72" t="s">
        <v>1031</v>
      </c>
      <c r="G732" s="36"/>
      <c r="H732" s="72"/>
      <c r="I732" s="44">
        <f t="shared" ref="I732:K732" si="261">SUM(I731:I731)</f>
        <v>2372</v>
      </c>
      <c r="J732" s="44">
        <f t="shared" si="261"/>
        <v>117</v>
      </c>
      <c r="K732" s="45">
        <f t="shared" si="261"/>
        <v>8.9833333333333328E-3</v>
      </c>
    </row>
    <row r="733" spans="1:11" x14ac:dyDescent="0.2">
      <c r="A733" s="49">
        <v>8</v>
      </c>
      <c r="B733" s="49">
        <v>8</v>
      </c>
      <c r="C733" s="49" t="s">
        <v>776</v>
      </c>
      <c r="D733" s="31">
        <v>600099237</v>
      </c>
      <c r="E733" s="31">
        <v>5443</v>
      </c>
      <c r="F733" s="24" t="s">
        <v>157</v>
      </c>
      <c r="G733" s="31">
        <v>3141</v>
      </c>
      <c r="H733" s="24" t="s">
        <v>157</v>
      </c>
      <c r="I733" s="41">
        <v>822153</v>
      </c>
      <c r="J733" s="41">
        <v>8292</v>
      </c>
      <c r="K733" s="42">
        <v>2.4699999999999998</v>
      </c>
    </row>
    <row r="734" spans="1:11" x14ac:dyDescent="0.2">
      <c r="A734" s="31">
        <v>8</v>
      </c>
      <c r="B734" s="31">
        <v>8</v>
      </c>
      <c r="C734" s="49" t="s">
        <v>776</v>
      </c>
      <c r="D734" s="31">
        <v>600099237</v>
      </c>
      <c r="E734" s="31">
        <v>5443</v>
      </c>
      <c r="F734" s="63" t="s">
        <v>157</v>
      </c>
      <c r="G734" s="31">
        <v>3143</v>
      </c>
      <c r="H734" s="24" t="s">
        <v>704</v>
      </c>
      <c r="I734" s="41">
        <v>10080</v>
      </c>
      <c r="J734" s="33">
        <v>495</v>
      </c>
      <c r="K734" s="42">
        <v>3.8183333333333333E-2</v>
      </c>
    </row>
    <row r="735" spans="1:11" x14ac:dyDescent="0.2">
      <c r="A735" s="36">
        <v>8</v>
      </c>
      <c r="B735" s="36">
        <v>8</v>
      </c>
      <c r="C735" s="36" t="s">
        <v>776</v>
      </c>
      <c r="D735" s="36">
        <v>600099237</v>
      </c>
      <c r="E735" s="36">
        <v>5443</v>
      </c>
      <c r="F735" s="48" t="s">
        <v>1032</v>
      </c>
      <c r="G735" s="36"/>
      <c r="H735" s="48"/>
      <c r="I735" s="44">
        <f t="shared" ref="I735:K735" si="262">SUM(I733:I734)</f>
        <v>832233</v>
      </c>
      <c r="J735" s="44">
        <f t="shared" si="262"/>
        <v>8787</v>
      </c>
      <c r="K735" s="45">
        <f t="shared" si="262"/>
        <v>2.5081833333333332</v>
      </c>
    </row>
    <row r="736" spans="1:11" x14ac:dyDescent="0.2">
      <c r="A736" s="49">
        <v>9</v>
      </c>
      <c r="B736" s="49">
        <v>8</v>
      </c>
      <c r="C736" s="49" t="s">
        <v>776</v>
      </c>
      <c r="D736" s="31">
        <v>600099351</v>
      </c>
      <c r="E736" s="31">
        <v>5445</v>
      </c>
      <c r="F736" s="24" t="s">
        <v>158</v>
      </c>
      <c r="G736" s="31">
        <v>3141</v>
      </c>
      <c r="H736" s="24" t="s">
        <v>227</v>
      </c>
      <c r="I736" s="41">
        <v>333256</v>
      </c>
      <c r="J736" s="41">
        <v>2924</v>
      </c>
      <c r="K736" s="42">
        <v>1.0032999999999999</v>
      </c>
    </row>
    <row r="737" spans="1:11" x14ac:dyDescent="0.2">
      <c r="A737" s="31">
        <v>9</v>
      </c>
      <c r="B737" s="31">
        <v>8</v>
      </c>
      <c r="C737" s="49" t="s">
        <v>776</v>
      </c>
      <c r="D737" s="31">
        <v>600099351</v>
      </c>
      <c r="E737" s="31">
        <v>5445</v>
      </c>
      <c r="F737" s="63" t="s">
        <v>158</v>
      </c>
      <c r="G737" s="31">
        <v>3143</v>
      </c>
      <c r="H737" s="51" t="s">
        <v>705</v>
      </c>
      <c r="I737" s="41">
        <v>16320</v>
      </c>
      <c r="J737" s="33">
        <v>801</v>
      </c>
      <c r="K737" s="42">
        <v>6.1816666666666673E-2</v>
      </c>
    </row>
    <row r="738" spans="1:11" x14ac:dyDescent="0.2">
      <c r="A738" s="36">
        <v>9</v>
      </c>
      <c r="B738" s="36">
        <v>8</v>
      </c>
      <c r="C738" s="36" t="s">
        <v>776</v>
      </c>
      <c r="D738" s="36">
        <v>600099351</v>
      </c>
      <c r="E738" s="36">
        <v>5445</v>
      </c>
      <c r="F738" s="48" t="s">
        <v>1033</v>
      </c>
      <c r="G738" s="36"/>
      <c r="H738" s="52"/>
      <c r="I738" s="44">
        <f t="shared" ref="I738:K738" si="263">SUM(I736:I737)</f>
        <v>349576</v>
      </c>
      <c r="J738" s="44">
        <f t="shared" si="263"/>
        <v>3725</v>
      </c>
      <c r="K738" s="45">
        <f t="shared" si="263"/>
        <v>1.0651166666666665</v>
      </c>
    </row>
    <row r="739" spans="1:11" x14ac:dyDescent="0.2">
      <c r="A739" s="31">
        <v>9</v>
      </c>
      <c r="B739" s="31">
        <v>8</v>
      </c>
      <c r="C739" s="49" t="s">
        <v>776</v>
      </c>
      <c r="D739" s="31">
        <v>600099351</v>
      </c>
      <c r="E739" s="31">
        <v>5445</v>
      </c>
      <c r="F739" s="63" t="s">
        <v>706</v>
      </c>
      <c r="G739" s="31">
        <v>3143</v>
      </c>
      <c r="H739" s="24" t="s">
        <v>707</v>
      </c>
      <c r="I739" s="41">
        <v>9178</v>
      </c>
      <c r="J739" s="33">
        <v>300</v>
      </c>
      <c r="K739" s="42">
        <v>3.4766666666666668E-2</v>
      </c>
    </row>
    <row r="740" spans="1:11" x14ac:dyDescent="0.2">
      <c r="A740" s="36">
        <v>9</v>
      </c>
      <c r="B740" s="36">
        <v>8</v>
      </c>
      <c r="C740" s="36" t="s">
        <v>776</v>
      </c>
      <c r="D740" s="36">
        <v>600099351</v>
      </c>
      <c r="E740" s="36">
        <v>5445</v>
      </c>
      <c r="F740" s="48" t="s">
        <v>1034</v>
      </c>
      <c r="G740" s="36"/>
      <c r="H740" s="48"/>
      <c r="I740" s="44">
        <f t="shared" ref="I740:K740" si="264">SUM(I739:I739)</f>
        <v>9178</v>
      </c>
      <c r="J740" s="44">
        <f t="shared" si="264"/>
        <v>300</v>
      </c>
      <c r="K740" s="45">
        <f t="shared" si="264"/>
        <v>3.4766666666666668E-2</v>
      </c>
    </row>
    <row r="741" spans="1:11" x14ac:dyDescent="0.2">
      <c r="A741" s="31">
        <v>11</v>
      </c>
      <c r="B741" s="49">
        <v>8</v>
      </c>
      <c r="C741" s="49" t="s">
        <v>776</v>
      </c>
      <c r="D741" s="31">
        <v>600098966</v>
      </c>
      <c r="E741" s="31">
        <v>5403</v>
      </c>
      <c r="F741" s="24" t="s">
        <v>268</v>
      </c>
      <c r="G741" s="31">
        <v>3141</v>
      </c>
      <c r="H741" s="24" t="s">
        <v>269</v>
      </c>
      <c r="I741" s="41">
        <v>232902</v>
      </c>
      <c r="J741" s="41">
        <v>1224</v>
      </c>
      <c r="K741" s="42">
        <v>0.70329999999999981</v>
      </c>
    </row>
    <row r="742" spans="1:11" x14ac:dyDescent="0.2">
      <c r="A742" s="31">
        <v>11</v>
      </c>
      <c r="B742" s="31">
        <v>8</v>
      </c>
      <c r="C742" s="49" t="s">
        <v>776</v>
      </c>
      <c r="D742" s="31">
        <v>600098966</v>
      </c>
      <c r="E742" s="31">
        <v>5403</v>
      </c>
      <c r="F742" s="63" t="s">
        <v>268</v>
      </c>
      <c r="G742" s="31">
        <v>3143</v>
      </c>
      <c r="H742" s="24" t="s">
        <v>711</v>
      </c>
      <c r="I742" s="41">
        <v>5491</v>
      </c>
      <c r="J742" s="33">
        <v>270</v>
      </c>
      <c r="K742" s="42">
        <v>2.0799999999999999E-2</v>
      </c>
    </row>
    <row r="743" spans="1:11" x14ac:dyDescent="0.2">
      <c r="A743" s="36">
        <v>11</v>
      </c>
      <c r="B743" s="36">
        <v>8</v>
      </c>
      <c r="C743" s="36" t="s">
        <v>776</v>
      </c>
      <c r="D743" s="36">
        <v>600098966</v>
      </c>
      <c r="E743" s="36">
        <v>5403</v>
      </c>
      <c r="F743" s="48" t="s">
        <v>1035</v>
      </c>
      <c r="G743" s="36"/>
      <c r="H743" s="48"/>
      <c r="I743" s="44">
        <f t="shared" ref="I743:K743" si="265">SUM(I741:I742)</f>
        <v>238393</v>
      </c>
      <c r="J743" s="44">
        <f t="shared" si="265"/>
        <v>1494</v>
      </c>
      <c r="K743" s="45">
        <f t="shared" si="265"/>
        <v>0.72409999999999985</v>
      </c>
    </row>
    <row r="744" spans="1:11" x14ac:dyDescent="0.2">
      <c r="A744" s="31">
        <v>12</v>
      </c>
      <c r="B744" s="49">
        <v>8</v>
      </c>
      <c r="C744" s="49" t="s">
        <v>776</v>
      </c>
      <c r="D744" s="31">
        <v>600098974</v>
      </c>
      <c r="E744" s="31">
        <v>5404</v>
      </c>
      <c r="F744" s="24" t="s">
        <v>162</v>
      </c>
      <c r="G744" s="31">
        <v>3141</v>
      </c>
      <c r="H744" s="24" t="s">
        <v>163</v>
      </c>
      <c r="I744" s="41">
        <v>189642</v>
      </c>
      <c r="J744" s="41">
        <v>918</v>
      </c>
      <c r="K744" s="42">
        <v>0.57000000000000006</v>
      </c>
    </row>
    <row r="745" spans="1:11" x14ac:dyDescent="0.2">
      <c r="A745" s="31">
        <v>12</v>
      </c>
      <c r="B745" s="31">
        <v>8</v>
      </c>
      <c r="C745" s="49" t="s">
        <v>776</v>
      </c>
      <c r="D745" s="31">
        <v>600098974</v>
      </c>
      <c r="E745" s="31">
        <v>5404</v>
      </c>
      <c r="F745" s="63" t="s">
        <v>162</v>
      </c>
      <c r="G745" s="31">
        <v>3143</v>
      </c>
      <c r="H745" s="24" t="s">
        <v>712</v>
      </c>
      <c r="I745" s="41">
        <v>2372</v>
      </c>
      <c r="J745" s="33">
        <v>117</v>
      </c>
      <c r="K745" s="42">
        <v>8.9833333333333328E-3</v>
      </c>
    </row>
    <row r="746" spans="1:11" x14ac:dyDescent="0.2">
      <c r="A746" s="36">
        <v>12</v>
      </c>
      <c r="B746" s="36">
        <v>8</v>
      </c>
      <c r="C746" s="36" t="s">
        <v>776</v>
      </c>
      <c r="D746" s="36">
        <v>600098974</v>
      </c>
      <c r="E746" s="36">
        <v>5404</v>
      </c>
      <c r="F746" s="48" t="s">
        <v>1036</v>
      </c>
      <c r="G746" s="36"/>
      <c r="H746" s="48"/>
      <c r="I746" s="44">
        <f t="shared" ref="I746:K746" si="266">SUM(I744:I745)</f>
        <v>192014</v>
      </c>
      <c r="J746" s="44">
        <f t="shared" si="266"/>
        <v>1035</v>
      </c>
      <c r="K746" s="45">
        <f t="shared" si="266"/>
        <v>0.57898333333333341</v>
      </c>
    </row>
    <row r="747" spans="1:11" x14ac:dyDescent="0.2">
      <c r="A747" s="31">
        <v>13</v>
      </c>
      <c r="B747" s="49">
        <v>8</v>
      </c>
      <c r="C747" s="49" t="s">
        <v>776</v>
      </c>
      <c r="D747" s="31">
        <v>600099148</v>
      </c>
      <c r="E747" s="31">
        <v>5407</v>
      </c>
      <c r="F747" s="24" t="s">
        <v>164</v>
      </c>
      <c r="G747" s="31">
        <v>3141</v>
      </c>
      <c r="H747" s="24" t="s">
        <v>164</v>
      </c>
      <c r="I747" s="41">
        <v>288150</v>
      </c>
      <c r="J747" s="41">
        <v>1779</v>
      </c>
      <c r="K747" s="42">
        <v>0.86670000000000003</v>
      </c>
    </row>
    <row r="748" spans="1:11" x14ac:dyDescent="0.2">
      <c r="A748" s="31">
        <v>13</v>
      </c>
      <c r="B748" s="49">
        <v>8</v>
      </c>
      <c r="C748" s="49" t="s">
        <v>776</v>
      </c>
      <c r="D748" s="31">
        <v>600099148</v>
      </c>
      <c r="E748" s="31">
        <v>5407</v>
      </c>
      <c r="F748" s="24" t="s">
        <v>164</v>
      </c>
      <c r="G748" s="31">
        <v>3141</v>
      </c>
      <c r="H748" s="24" t="s">
        <v>458</v>
      </c>
      <c r="I748" s="41">
        <v>32125</v>
      </c>
      <c r="J748" s="41">
        <v>198</v>
      </c>
      <c r="K748" s="42">
        <v>9.669999999999998E-2</v>
      </c>
    </row>
    <row r="749" spans="1:11" x14ac:dyDescent="0.2">
      <c r="A749" s="31">
        <v>13</v>
      </c>
      <c r="B749" s="31">
        <v>8</v>
      </c>
      <c r="C749" s="49" t="s">
        <v>776</v>
      </c>
      <c r="D749" s="31">
        <v>600099148</v>
      </c>
      <c r="E749" s="31">
        <v>5407</v>
      </c>
      <c r="F749" s="63" t="s">
        <v>164</v>
      </c>
      <c r="G749" s="31">
        <v>3143</v>
      </c>
      <c r="H749" s="24" t="s">
        <v>713</v>
      </c>
      <c r="I749" s="41">
        <v>3661</v>
      </c>
      <c r="J749" s="33">
        <v>180</v>
      </c>
      <c r="K749" s="42">
        <v>1.3866666666666666E-2</v>
      </c>
    </row>
    <row r="750" spans="1:11" x14ac:dyDescent="0.2">
      <c r="A750" s="36">
        <v>13</v>
      </c>
      <c r="B750" s="36">
        <v>8</v>
      </c>
      <c r="C750" s="36" t="s">
        <v>776</v>
      </c>
      <c r="D750" s="36">
        <v>600099148</v>
      </c>
      <c r="E750" s="36">
        <v>5407</v>
      </c>
      <c r="F750" s="48" t="s">
        <v>1037</v>
      </c>
      <c r="G750" s="36"/>
      <c r="H750" s="48"/>
      <c r="I750" s="44">
        <f t="shared" ref="I750:K750" si="267">SUM(I747:I749)</f>
        <v>323936</v>
      </c>
      <c r="J750" s="44">
        <f t="shared" si="267"/>
        <v>2157</v>
      </c>
      <c r="K750" s="45">
        <f t="shared" si="267"/>
        <v>0.97726666666666673</v>
      </c>
    </row>
    <row r="751" spans="1:11" x14ac:dyDescent="0.2">
      <c r="A751" s="31">
        <v>14</v>
      </c>
      <c r="B751" s="49">
        <v>8</v>
      </c>
      <c r="C751" s="49" t="s">
        <v>776</v>
      </c>
      <c r="D751" s="31">
        <v>650034244</v>
      </c>
      <c r="E751" s="31">
        <v>5411</v>
      </c>
      <c r="F751" s="24" t="s">
        <v>165</v>
      </c>
      <c r="G751" s="31">
        <v>3141</v>
      </c>
      <c r="H751" s="24" t="s">
        <v>165</v>
      </c>
      <c r="I751" s="41">
        <v>219880</v>
      </c>
      <c r="J751" s="41">
        <v>1088</v>
      </c>
      <c r="K751" s="42">
        <v>0.6633</v>
      </c>
    </row>
    <row r="752" spans="1:11" x14ac:dyDescent="0.2">
      <c r="A752" s="31">
        <v>14</v>
      </c>
      <c r="B752" s="31">
        <v>8</v>
      </c>
      <c r="C752" s="49" t="s">
        <v>776</v>
      </c>
      <c r="D752" s="31">
        <v>650034244</v>
      </c>
      <c r="E752" s="31">
        <v>5411</v>
      </c>
      <c r="F752" s="63" t="s">
        <v>165</v>
      </c>
      <c r="G752" s="31">
        <v>3143</v>
      </c>
      <c r="H752" s="24" t="s">
        <v>714</v>
      </c>
      <c r="I752" s="41">
        <v>3841</v>
      </c>
      <c r="J752" s="33">
        <v>189</v>
      </c>
      <c r="K752" s="42">
        <v>1.4549999999999997E-2</v>
      </c>
    </row>
    <row r="753" spans="1:11" x14ac:dyDescent="0.2">
      <c r="A753" s="36">
        <v>14</v>
      </c>
      <c r="B753" s="36">
        <v>8</v>
      </c>
      <c r="C753" s="36" t="s">
        <v>776</v>
      </c>
      <c r="D753" s="36">
        <v>650034244</v>
      </c>
      <c r="E753" s="36">
        <v>5411</v>
      </c>
      <c r="F753" s="48" t="s">
        <v>1038</v>
      </c>
      <c r="G753" s="36"/>
      <c r="H753" s="48"/>
      <c r="I753" s="44">
        <f t="shared" ref="I753:K753" si="268">SUM(I751:I752)</f>
        <v>223721</v>
      </c>
      <c r="J753" s="44">
        <f t="shared" si="268"/>
        <v>1277</v>
      </c>
      <c r="K753" s="45">
        <f t="shared" si="268"/>
        <v>0.67784999999999995</v>
      </c>
    </row>
    <row r="754" spans="1:11" x14ac:dyDescent="0.2">
      <c r="A754" s="31">
        <v>15</v>
      </c>
      <c r="B754" s="49">
        <v>8</v>
      </c>
      <c r="C754" s="49" t="s">
        <v>776</v>
      </c>
      <c r="D754" s="31">
        <v>600099130</v>
      </c>
      <c r="E754" s="31">
        <v>5412</v>
      </c>
      <c r="F754" s="24" t="s">
        <v>166</v>
      </c>
      <c r="G754" s="31">
        <v>3141</v>
      </c>
      <c r="H754" s="24" t="s">
        <v>166</v>
      </c>
      <c r="I754" s="41">
        <v>154949</v>
      </c>
      <c r="J754" s="41">
        <v>714</v>
      </c>
      <c r="K754" s="42">
        <v>0.45999999999999985</v>
      </c>
    </row>
    <row r="755" spans="1:11" x14ac:dyDescent="0.2">
      <c r="A755" s="73">
        <v>15</v>
      </c>
      <c r="B755" s="31">
        <v>8</v>
      </c>
      <c r="C755" s="49" t="s">
        <v>776</v>
      </c>
      <c r="D755" s="73">
        <v>600099130</v>
      </c>
      <c r="E755" s="73">
        <v>5412</v>
      </c>
      <c r="F755" s="63" t="s">
        <v>166</v>
      </c>
      <c r="G755" s="31">
        <v>3143</v>
      </c>
      <c r="H755" s="24" t="s">
        <v>715</v>
      </c>
      <c r="I755" s="41">
        <v>1830</v>
      </c>
      <c r="J755" s="33">
        <v>90</v>
      </c>
      <c r="K755" s="42">
        <v>6.933333333333333E-3</v>
      </c>
    </row>
    <row r="756" spans="1:11" x14ac:dyDescent="0.2">
      <c r="A756" s="36">
        <v>15</v>
      </c>
      <c r="B756" s="36">
        <v>8</v>
      </c>
      <c r="C756" s="36" t="s">
        <v>776</v>
      </c>
      <c r="D756" s="36">
        <v>600099130</v>
      </c>
      <c r="E756" s="36">
        <v>5412</v>
      </c>
      <c r="F756" s="48" t="s">
        <v>1039</v>
      </c>
      <c r="G756" s="36"/>
      <c r="H756" s="48"/>
      <c r="I756" s="44">
        <f t="shared" ref="I756:K756" si="269">SUM(I754:I755)</f>
        <v>156779</v>
      </c>
      <c r="J756" s="44">
        <f t="shared" si="269"/>
        <v>804</v>
      </c>
      <c r="K756" s="45">
        <f t="shared" si="269"/>
        <v>0.4669333333333332</v>
      </c>
    </row>
    <row r="757" spans="1:11" x14ac:dyDescent="0.2">
      <c r="A757" s="31">
        <v>16</v>
      </c>
      <c r="B757" s="49">
        <v>8</v>
      </c>
      <c r="C757" s="49" t="s">
        <v>776</v>
      </c>
      <c r="D757" s="31">
        <v>600098508</v>
      </c>
      <c r="E757" s="31">
        <v>5418</v>
      </c>
      <c r="F757" s="24" t="s">
        <v>167</v>
      </c>
      <c r="G757" s="31">
        <v>3141</v>
      </c>
      <c r="H757" s="24" t="s">
        <v>167</v>
      </c>
      <c r="I757" s="41">
        <v>184039</v>
      </c>
      <c r="J757" s="41">
        <v>952</v>
      </c>
      <c r="K757" s="42">
        <v>0.55669999999999997</v>
      </c>
    </row>
    <row r="758" spans="1:11" x14ac:dyDescent="0.2">
      <c r="A758" s="36">
        <v>16</v>
      </c>
      <c r="B758" s="36">
        <v>8</v>
      </c>
      <c r="C758" s="36" t="s">
        <v>776</v>
      </c>
      <c r="D758" s="36">
        <v>600098508</v>
      </c>
      <c r="E758" s="36">
        <v>5418</v>
      </c>
      <c r="F758" s="48" t="s">
        <v>1040</v>
      </c>
      <c r="G758" s="36"/>
      <c r="H758" s="48"/>
      <c r="I758" s="44">
        <f t="shared" ref="I758:K758" si="270">SUM(I757:I757)</f>
        <v>184039</v>
      </c>
      <c r="J758" s="44">
        <f t="shared" si="270"/>
        <v>952</v>
      </c>
      <c r="K758" s="45">
        <f t="shared" si="270"/>
        <v>0.55669999999999997</v>
      </c>
    </row>
    <row r="759" spans="1:11" x14ac:dyDescent="0.2">
      <c r="A759" s="31">
        <v>17</v>
      </c>
      <c r="B759" s="49">
        <v>8</v>
      </c>
      <c r="C759" s="49" t="s">
        <v>776</v>
      </c>
      <c r="D759" s="31">
        <v>600099113</v>
      </c>
      <c r="E759" s="31">
        <v>5417</v>
      </c>
      <c r="F759" s="24" t="s">
        <v>168</v>
      </c>
      <c r="G759" s="31">
        <v>3141</v>
      </c>
      <c r="H759" s="24" t="s">
        <v>168</v>
      </c>
      <c r="I759" s="41">
        <v>181066</v>
      </c>
      <c r="J759" s="41">
        <v>1326</v>
      </c>
      <c r="K759" s="42">
        <v>0.54669999999999996</v>
      </c>
    </row>
    <row r="760" spans="1:11" x14ac:dyDescent="0.2">
      <c r="A760" s="31">
        <v>17</v>
      </c>
      <c r="B760" s="31">
        <v>8</v>
      </c>
      <c r="C760" s="49" t="s">
        <v>776</v>
      </c>
      <c r="D760" s="31">
        <v>600099113</v>
      </c>
      <c r="E760" s="31">
        <v>5417</v>
      </c>
      <c r="F760" s="63" t="s">
        <v>168</v>
      </c>
      <c r="G760" s="31">
        <v>3143</v>
      </c>
      <c r="H760" s="24" t="s">
        <v>716</v>
      </c>
      <c r="I760" s="41">
        <v>8430</v>
      </c>
      <c r="J760" s="33">
        <v>414</v>
      </c>
      <c r="K760" s="42">
        <v>3.1933333333333341E-2</v>
      </c>
    </row>
    <row r="761" spans="1:11" x14ac:dyDescent="0.2">
      <c r="A761" s="36">
        <v>17</v>
      </c>
      <c r="B761" s="36">
        <v>8</v>
      </c>
      <c r="C761" s="36" t="s">
        <v>776</v>
      </c>
      <c r="D761" s="36">
        <v>600099113</v>
      </c>
      <c r="E761" s="36">
        <v>5417</v>
      </c>
      <c r="F761" s="48" t="s">
        <v>1041</v>
      </c>
      <c r="G761" s="36"/>
      <c r="H761" s="48"/>
      <c r="I761" s="44">
        <f t="shared" ref="I761:K761" si="271">SUM(I759:I760)</f>
        <v>189496</v>
      </c>
      <c r="J761" s="44">
        <f t="shared" si="271"/>
        <v>1740</v>
      </c>
      <c r="K761" s="45">
        <f t="shared" si="271"/>
        <v>0.57863333333333333</v>
      </c>
    </row>
    <row r="762" spans="1:11" x14ac:dyDescent="0.2">
      <c r="A762" s="31">
        <v>18</v>
      </c>
      <c r="B762" s="49">
        <v>8</v>
      </c>
      <c r="C762" s="49" t="s">
        <v>776</v>
      </c>
      <c r="D762" s="31">
        <v>600098745</v>
      </c>
      <c r="E762" s="31">
        <v>5420</v>
      </c>
      <c r="F762" s="24" t="s">
        <v>169</v>
      </c>
      <c r="G762" s="31">
        <v>3141</v>
      </c>
      <c r="H762" s="24" t="s">
        <v>169</v>
      </c>
      <c r="I762" s="41">
        <v>143865</v>
      </c>
      <c r="J762" s="41">
        <v>663</v>
      </c>
      <c r="K762" s="42">
        <v>0.43330000000000002</v>
      </c>
    </row>
    <row r="763" spans="1:11" x14ac:dyDescent="0.2">
      <c r="A763" s="36">
        <v>18</v>
      </c>
      <c r="B763" s="36">
        <v>8</v>
      </c>
      <c r="C763" s="36" t="s">
        <v>776</v>
      </c>
      <c r="D763" s="36">
        <v>600098745</v>
      </c>
      <c r="E763" s="36">
        <v>5420</v>
      </c>
      <c r="F763" s="48" t="s">
        <v>1042</v>
      </c>
      <c r="G763" s="36"/>
      <c r="H763" s="48"/>
      <c r="I763" s="44">
        <f t="shared" ref="I763:K763" si="272">SUM(I762:I762)</f>
        <v>143865</v>
      </c>
      <c r="J763" s="44">
        <f t="shared" si="272"/>
        <v>663</v>
      </c>
      <c r="K763" s="45">
        <f t="shared" si="272"/>
        <v>0.43330000000000002</v>
      </c>
    </row>
    <row r="764" spans="1:11" x14ac:dyDescent="0.2">
      <c r="A764" s="31">
        <v>19</v>
      </c>
      <c r="B764" s="49">
        <v>8</v>
      </c>
      <c r="C764" s="49" t="s">
        <v>776</v>
      </c>
      <c r="D764" s="31">
        <v>600099261</v>
      </c>
      <c r="E764" s="31">
        <v>5419</v>
      </c>
      <c r="F764" s="24" t="s">
        <v>170</v>
      </c>
      <c r="G764" s="31">
        <v>3141</v>
      </c>
      <c r="H764" s="24" t="s">
        <v>170</v>
      </c>
      <c r="I764" s="41">
        <v>308220</v>
      </c>
      <c r="J764" s="41">
        <v>2635</v>
      </c>
      <c r="K764" s="42">
        <v>0.92330000000000001</v>
      </c>
    </row>
    <row r="765" spans="1:11" x14ac:dyDescent="0.2">
      <c r="A765" s="31">
        <v>19</v>
      </c>
      <c r="B765" s="31">
        <v>8</v>
      </c>
      <c r="C765" s="49" t="s">
        <v>776</v>
      </c>
      <c r="D765" s="31">
        <v>600099261</v>
      </c>
      <c r="E765" s="31">
        <v>5419</v>
      </c>
      <c r="F765" s="63" t="s">
        <v>170</v>
      </c>
      <c r="G765" s="31">
        <v>3143</v>
      </c>
      <c r="H765" s="24" t="s">
        <v>717</v>
      </c>
      <c r="I765" s="41">
        <v>5491</v>
      </c>
      <c r="J765" s="33">
        <v>270</v>
      </c>
      <c r="K765" s="42">
        <v>2.0799999999999999E-2</v>
      </c>
    </row>
    <row r="766" spans="1:11" x14ac:dyDescent="0.2">
      <c r="A766" s="36">
        <v>19</v>
      </c>
      <c r="B766" s="36">
        <v>8</v>
      </c>
      <c r="C766" s="36" t="s">
        <v>776</v>
      </c>
      <c r="D766" s="36">
        <v>600099261</v>
      </c>
      <c r="E766" s="36">
        <v>5419</v>
      </c>
      <c r="F766" s="48" t="s">
        <v>1043</v>
      </c>
      <c r="G766" s="36"/>
      <c r="H766" s="48"/>
      <c r="I766" s="44">
        <f t="shared" ref="I766:K766" si="273">SUM(I764:I765)</f>
        <v>313711</v>
      </c>
      <c r="J766" s="44">
        <f t="shared" si="273"/>
        <v>2905</v>
      </c>
      <c r="K766" s="45">
        <f t="shared" si="273"/>
        <v>0.94410000000000005</v>
      </c>
    </row>
    <row r="767" spans="1:11" x14ac:dyDescent="0.2">
      <c r="A767" s="31">
        <v>20</v>
      </c>
      <c r="B767" s="31">
        <v>8</v>
      </c>
      <c r="C767" s="31" t="s">
        <v>776</v>
      </c>
      <c r="D767" s="31">
        <v>600099521</v>
      </c>
      <c r="E767" s="31">
        <v>5425</v>
      </c>
      <c r="F767" s="24" t="s">
        <v>514</v>
      </c>
      <c r="G767" s="31">
        <v>3233</v>
      </c>
      <c r="H767" s="24" t="s">
        <v>515</v>
      </c>
      <c r="I767" s="33">
        <v>182968</v>
      </c>
      <c r="J767" s="34">
        <v>1028</v>
      </c>
      <c r="K767" s="35">
        <v>0.58889999999999998</v>
      </c>
    </row>
    <row r="768" spans="1:11" x14ac:dyDescent="0.2">
      <c r="A768" s="36">
        <v>20</v>
      </c>
      <c r="B768" s="36">
        <v>8</v>
      </c>
      <c r="C768" s="36" t="s">
        <v>776</v>
      </c>
      <c r="D768" s="36">
        <v>600099521</v>
      </c>
      <c r="E768" s="36">
        <v>5425</v>
      </c>
      <c r="F768" s="48" t="s">
        <v>1044</v>
      </c>
      <c r="G768" s="36"/>
      <c r="H768" s="48"/>
      <c r="I768" s="38">
        <f t="shared" ref="I768:K768" si="274">SUM(I767:I767)</f>
        <v>182968</v>
      </c>
      <c r="J768" s="38">
        <f t="shared" si="274"/>
        <v>1028</v>
      </c>
      <c r="K768" s="39">
        <f t="shared" si="274"/>
        <v>0.58889999999999998</v>
      </c>
    </row>
    <row r="769" spans="1:11" x14ac:dyDescent="0.2">
      <c r="A769" s="31">
        <v>21</v>
      </c>
      <c r="B769" s="49">
        <v>8</v>
      </c>
      <c r="C769" s="49" t="s">
        <v>776</v>
      </c>
      <c r="D769" s="31">
        <v>600098761</v>
      </c>
      <c r="E769" s="31">
        <v>5426</v>
      </c>
      <c r="F769" s="24" t="s">
        <v>455</v>
      </c>
      <c r="G769" s="31">
        <v>3141</v>
      </c>
      <c r="H769" s="24" t="s">
        <v>455</v>
      </c>
      <c r="I769" s="41">
        <v>250481</v>
      </c>
      <c r="J769" s="41">
        <v>1479</v>
      </c>
      <c r="K769" s="42">
        <v>0.74670000000000014</v>
      </c>
    </row>
    <row r="770" spans="1:11" x14ac:dyDescent="0.2">
      <c r="A770" s="36">
        <v>21</v>
      </c>
      <c r="B770" s="36">
        <v>8</v>
      </c>
      <c r="C770" s="36" t="s">
        <v>776</v>
      </c>
      <c r="D770" s="36">
        <v>600098761</v>
      </c>
      <c r="E770" s="36">
        <v>5426</v>
      </c>
      <c r="F770" s="48" t="s">
        <v>1045</v>
      </c>
      <c r="G770" s="36"/>
      <c r="H770" s="48"/>
      <c r="I770" s="44">
        <f t="shared" ref="I770:K770" si="275">SUM(I769:I769)</f>
        <v>250481</v>
      </c>
      <c r="J770" s="44">
        <f t="shared" si="275"/>
        <v>1479</v>
      </c>
      <c r="K770" s="45">
        <f t="shared" si="275"/>
        <v>0.74670000000000014</v>
      </c>
    </row>
    <row r="771" spans="1:11" x14ac:dyDescent="0.2">
      <c r="A771" s="31">
        <v>22</v>
      </c>
      <c r="B771" s="49">
        <v>8</v>
      </c>
      <c r="C771" s="49" t="s">
        <v>776</v>
      </c>
      <c r="D771" s="31">
        <v>600098516</v>
      </c>
      <c r="E771" s="31">
        <v>5423</v>
      </c>
      <c r="F771" s="24" t="s">
        <v>159</v>
      </c>
      <c r="G771" s="31">
        <v>3141</v>
      </c>
      <c r="H771" s="24" t="s">
        <v>306</v>
      </c>
      <c r="I771" s="41">
        <v>64616</v>
      </c>
      <c r="J771" s="41">
        <v>495</v>
      </c>
      <c r="K771" s="42">
        <v>0.18999999999999995</v>
      </c>
    </row>
    <row r="772" spans="1:11" x14ac:dyDescent="0.2">
      <c r="A772" s="31">
        <v>22</v>
      </c>
      <c r="B772" s="49">
        <v>8</v>
      </c>
      <c r="C772" s="49" t="s">
        <v>776</v>
      </c>
      <c r="D772" s="31">
        <v>600098516</v>
      </c>
      <c r="E772" s="31">
        <v>5423</v>
      </c>
      <c r="F772" s="24" t="s">
        <v>159</v>
      </c>
      <c r="G772" s="31">
        <v>3141</v>
      </c>
      <c r="H772" s="24" t="s">
        <v>391</v>
      </c>
      <c r="I772" s="41">
        <v>349333</v>
      </c>
      <c r="J772" s="41">
        <v>2008</v>
      </c>
      <c r="K772" s="42">
        <v>1.0467</v>
      </c>
    </row>
    <row r="773" spans="1:11" x14ac:dyDescent="0.2">
      <c r="A773" s="36">
        <v>22</v>
      </c>
      <c r="B773" s="36">
        <v>8</v>
      </c>
      <c r="C773" s="36" t="s">
        <v>776</v>
      </c>
      <c r="D773" s="36">
        <v>600098516</v>
      </c>
      <c r="E773" s="36">
        <v>5423</v>
      </c>
      <c r="F773" s="48" t="s">
        <v>1046</v>
      </c>
      <c r="G773" s="36"/>
      <c r="H773" s="48"/>
      <c r="I773" s="44">
        <f t="shared" ref="I773:K773" si="276">SUM(I771:I772)</f>
        <v>413949</v>
      </c>
      <c r="J773" s="44">
        <f t="shared" si="276"/>
        <v>2503</v>
      </c>
      <c r="K773" s="45">
        <f t="shared" si="276"/>
        <v>1.2366999999999999</v>
      </c>
    </row>
    <row r="774" spans="1:11" x14ac:dyDescent="0.2">
      <c r="A774" s="31">
        <v>23</v>
      </c>
      <c r="B774" s="49">
        <v>8</v>
      </c>
      <c r="C774" s="49" t="s">
        <v>776</v>
      </c>
      <c r="D774" s="31">
        <v>600099181</v>
      </c>
      <c r="E774" s="31">
        <v>5422</v>
      </c>
      <c r="F774" s="24" t="s">
        <v>339</v>
      </c>
      <c r="G774" s="31">
        <v>3141</v>
      </c>
      <c r="H774" s="24" t="s">
        <v>339</v>
      </c>
      <c r="I774" s="41">
        <v>916491</v>
      </c>
      <c r="J774" s="41">
        <v>10370</v>
      </c>
      <c r="K774" s="42">
        <v>2.7467000000000006</v>
      </c>
    </row>
    <row r="775" spans="1:11" x14ac:dyDescent="0.2">
      <c r="A775" s="31">
        <v>23</v>
      </c>
      <c r="B775" s="31">
        <v>8</v>
      </c>
      <c r="C775" s="49" t="s">
        <v>776</v>
      </c>
      <c r="D775" s="31">
        <v>600099181</v>
      </c>
      <c r="E775" s="31">
        <v>5422</v>
      </c>
      <c r="F775" s="63" t="s">
        <v>339</v>
      </c>
      <c r="G775" s="31">
        <v>3143</v>
      </c>
      <c r="H775" s="24" t="s">
        <v>718</v>
      </c>
      <c r="I775" s="41">
        <v>23280</v>
      </c>
      <c r="J775" s="33">
        <v>1143</v>
      </c>
      <c r="K775" s="42">
        <v>8.8183333333333336E-2</v>
      </c>
    </row>
    <row r="776" spans="1:11" x14ac:dyDescent="0.2">
      <c r="A776" s="36">
        <v>23</v>
      </c>
      <c r="B776" s="36">
        <v>8</v>
      </c>
      <c r="C776" s="36" t="s">
        <v>776</v>
      </c>
      <c r="D776" s="36">
        <v>600099181</v>
      </c>
      <c r="E776" s="36">
        <v>5422</v>
      </c>
      <c r="F776" s="48" t="s">
        <v>1047</v>
      </c>
      <c r="G776" s="36"/>
      <c r="H776" s="48"/>
      <c r="I776" s="44">
        <f t="shared" ref="I776:K776" si="277">SUM(I774:I775)</f>
        <v>939771</v>
      </c>
      <c r="J776" s="44">
        <f t="shared" si="277"/>
        <v>11513</v>
      </c>
      <c r="K776" s="45">
        <f t="shared" si="277"/>
        <v>2.8348833333333339</v>
      </c>
    </row>
    <row r="777" spans="1:11" x14ac:dyDescent="0.2">
      <c r="A777" s="31">
        <v>26</v>
      </c>
      <c r="B777" s="49">
        <v>8</v>
      </c>
      <c r="C777" s="49" t="s">
        <v>776</v>
      </c>
      <c r="D777" s="31">
        <v>600099024</v>
      </c>
      <c r="E777" s="31">
        <v>5432</v>
      </c>
      <c r="F777" s="24" t="s">
        <v>270</v>
      </c>
      <c r="G777" s="31">
        <v>3141</v>
      </c>
      <c r="H777" s="24" t="s">
        <v>270</v>
      </c>
      <c r="I777" s="41">
        <v>193417</v>
      </c>
      <c r="J777" s="41">
        <v>952</v>
      </c>
      <c r="K777" s="42">
        <v>0.57669999999999999</v>
      </c>
    </row>
    <row r="778" spans="1:11" x14ac:dyDescent="0.2">
      <c r="A778" s="31">
        <v>26</v>
      </c>
      <c r="B778" s="31">
        <v>8</v>
      </c>
      <c r="C778" s="49" t="s">
        <v>776</v>
      </c>
      <c r="D778" s="31">
        <v>600099024</v>
      </c>
      <c r="E778" s="31">
        <v>5432</v>
      </c>
      <c r="F778" s="63" t="s">
        <v>270</v>
      </c>
      <c r="G778" s="31">
        <v>3143</v>
      </c>
      <c r="H778" s="24" t="s">
        <v>719</v>
      </c>
      <c r="I778" s="41">
        <v>4589</v>
      </c>
      <c r="J778" s="33">
        <v>225</v>
      </c>
      <c r="K778" s="42">
        <v>1.7383333333333334E-2</v>
      </c>
    </row>
    <row r="779" spans="1:11" x14ac:dyDescent="0.2">
      <c r="A779" s="36">
        <v>26</v>
      </c>
      <c r="B779" s="36">
        <v>8</v>
      </c>
      <c r="C779" s="36" t="s">
        <v>776</v>
      </c>
      <c r="D779" s="36">
        <v>600099024</v>
      </c>
      <c r="E779" s="36">
        <v>5432</v>
      </c>
      <c r="F779" s="48" t="s">
        <v>1048</v>
      </c>
      <c r="G779" s="36"/>
      <c r="H779" s="48"/>
      <c r="I779" s="44">
        <f t="shared" ref="I779:K779" si="278">SUM(I777:I778)</f>
        <v>198006</v>
      </c>
      <c r="J779" s="44">
        <f t="shared" si="278"/>
        <v>1177</v>
      </c>
      <c r="K779" s="45">
        <f t="shared" si="278"/>
        <v>0.5940833333333333</v>
      </c>
    </row>
    <row r="780" spans="1:11" x14ac:dyDescent="0.2">
      <c r="A780" s="31">
        <v>27</v>
      </c>
      <c r="B780" s="49">
        <v>8</v>
      </c>
      <c r="C780" s="49" t="s">
        <v>776</v>
      </c>
      <c r="D780" s="31">
        <v>600099245</v>
      </c>
      <c r="E780" s="31">
        <v>5452</v>
      </c>
      <c r="F780" s="24" t="s">
        <v>171</v>
      </c>
      <c r="G780" s="31">
        <v>3141</v>
      </c>
      <c r="H780" s="24" t="s">
        <v>224</v>
      </c>
      <c r="I780" s="41">
        <v>176032</v>
      </c>
      <c r="J780" s="41">
        <v>833</v>
      </c>
      <c r="K780" s="42">
        <v>0.5233000000000001</v>
      </c>
    </row>
    <row r="781" spans="1:11" x14ac:dyDescent="0.2">
      <c r="A781" s="31">
        <v>27</v>
      </c>
      <c r="B781" s="31">
        <v>8</v>
      </c>
      <c r="C781" s="49" t="s">
        <v>776</v>
      </c>
      <c r="D781" s="31">
        <v>600099245</v>
      </c>
      <c r="E781" s="31">
        <v>5452</v>
      </c>
      <c r="F781" s="63" t="s">
        <v>171</v>
      </c>
      <c r="G781" s="31">
        <v>3143</v>
      </c>
      <c r="H781" s="24" t="s">
        <v>720</v>
      </c>
      <c r="I781" s="41">
        <v>4228</v>
      </c>
      <c r="J781" s="33">
        <v>207</v>
      </c>
      <c r="K781" s="42">
        <v>1.6016666666666672E-2</v>
      </c>
    </row>
    <row r="782" spans="1:11" x14ac:dyDescent="0.2">
      <c r="A782" s="36">
        <v>27</v>
      </c>
      <c r="B782" s="36">
        <v>8</v>
      </c>
      <c r="C782" s="36" t="s">
        <v>776</v>
      </c>
      <c r="D782" s="36">
        <v>600099245</v>
      </c>
      <c r="E782" s="36">
        <v>5452</v>
      </c>
      <c r="F782" s="48" t="s">
        <v>1049</v>
      </c>
      <c r="G782" s="36"/>
      <c r="H782" s="48"/>
      <c r="I782" s="44">
        <f t="shared" ref="I782:K782" si="279">SUM(I780:I781)</f>
        <v>180260</v>
      </c>
      <c r="J782" s="44">
        <f t="shared" si="279"/>
        <v>1040</v>
      </c>
      <c r="K782" s="45">
        <f t="shared" si="279"/>
        <v>0.53931666666666678</v>
      </c>
    </row>
    <row r="783" spans="1:11" x14ac:dyDescent="0.2">
      <c r="A783" s="31">
        <v>28</v>
      </c>
      <c r="B783" s="49">
        <v>8</v>
      </c>
      <c r="C783" s="49" t="s">
        <v>776</v>
      </c>
      <c r="D783" s="31">
        <v>600099059</v>
      </c>
      <c r="E783" s="31">
        <v>5428</v>
      </c>
      <c r="F783" s="24" t="s">
        <v>172</v>
      </c>
      <c r="G783" s="31">
        <v>3141</v>
      </c>
      <c r="H783" s="24" t="s">
        <v>172</v>
      </c>
      <c r="I783" s="41">
        <v>132901</v>
      </c>
      <c r="J783" s="41">
        <v>595</v>
      </c>
      <c r="K783" s="42">
        <v>0.39999999999999991</v>
      </c>
    </row>
    <row r="784" spans="1:11" x14ac:dyDescent="0.2">
      <c r="A784" s="31">
        <v>28</v>
      </c>
      <c r="B784" s="31">
        <v>8</v>
      </c>
      <c r="C784" s="49" t="s">
        <v>776</v>
      </c>
      <c r="D784" s="31">
        <v>600099059</v>
      </c>
      <c r="E784" s="31">
        <v>5428</v>
      </c>
      <c r="F784" s="63" t="s">
        <v>172</v>
      </c>
      <c r="G784" s="31">
        <v>3143</v>
      </c>
      <c r="H784" s="24" t="s">
        <v>721</v>
      </c>
      <c r="I784" s="41">
        <v>2578</v>
      </c>
      <c r="J784" s="33">
        <v>126</v>
      </c>
      <c r="K784" s="42">
        <v>9.7666666666666666E-3</v>
      </c>
    </row>
    <row r="785" spans="1:11" x14ac:dyDescent="0.2">
      <c r="A785" s="36">
        <v>28</v>
      </c>
      <c r="B785" s="36">
        <v>8</v>
      </c>
      <c r="C785" s="36" t="s">
        <v>776</v>
      </c>
      <c r="D785" s="36">
        <v>600099059</v>
      </c>
      <c r="E785" s="36">
        <v>5428</v>
      </c>
      <c r="F785" s="48" t="s">
        <v>1050</v>
      </c>
      <c r="G785" s="36"/>
      <c r="H785" s="48"/>
      <c r="I785" s="44">
        <f t="shared" ref="I785:K785" si="280">SUM(I783:I784)</f>
        <v>135479</v>
      </c>
      <c r="J785" s="44">
        <f t="shared" si="280"/>
        <v>721</v>
      </c>
      <c r="K785" s="45">
        <f t="shared" si="280"/>
        <v>0.40976666666666656</v>
      </c>
    </row>
    <row r="786" spans="1:11" x14ac:dyDescent="0.2">
      <c r="A786" s="31">
        <v>29</v>
      </c>
      <c r="B786" s="49">
        <v>8</v>
      </c>
      <c r="C786" s="49" t="s">
        <v>776</v>
      </c>
      <c r="D786" s="31">
        <v>600098672</v>
      </c>
      <c r="E786" s="31">
        <v>5472</v>
      </c>
      <c r="F786" s="24" t="s">
        <v>160</v>
      </c>
      <c r="G786" s="31">
        <v>3141</v>
      </c>
      <c r="H786" s="24" t="s">
        <v>160</v>
      </c>
      <c r="I786" s="41">
        <v>163841</v>
      </c>
      <c r="J786" s="41">
        <v>799</v>
      </c>
      <c r="K786" s="42">
        <v>0.49329999999999996</v>
      </c>
    </row>
    <row r="787" spans="1:11" x14ac:dyDescent="0.2">
      <c r="A787" s="36">
        <v>29</v>
      </c>
      <c r="B787" s="36">
        <v>8</v>
      </c>
      <c r="C787" s="36" t="s">
        <v>776</v>
      </c>
      <c r="D787" s="36">
        <v>600098672</v>
      </c>
      <c r="E787" s="36">
        <v>5472</v>
      </c>
      <c r="F787" s="48" t="s">
        <v>1051</v>
      </c>
      <c r="G787" s="36"/>
      <c r="H787" s="48"/>
      <c r="I787" s="44">
        <f t="shared" ref="I787:K787" si="281">SUM(I786:I786)</f>
        <v>163841</v>
      </c>
      <c r="J787" s="44">
        <f t="shared" si="281"/>
        <v>799</v>
      </c>
      <c r="K787" s="45">
        <f t="shared" si="281"/>
        <v>0.49329999999999996</v>
      </c>
    </row>
    <row r="788" spans="1:11" x14ac:dyDescent="0.2">
      <c r="A788" s="31">
        <v>30</v>
      </c>
      <c r="B788" s="49">
        <v>8</v>
      </c>
      <c r="C788" s="49" t="s">
        <v>776</v>
      </c>
      <c r="D788" s="31">
        <v>600099229</v>
      </c>
      <c r="E788" s="31">
        <v>5471</v>
      </c>
      <c r="F788" s="24" t="s">
        <v>161</v>
      </c>
      <c r="G788" s="31">
        <v>3141</v>
      </c>
      <c r="H788" s="24" t="s">
        <v>161</v>
      </c>
      <c r="I788" s="41">
        <v>321022</v>
      </c>
      <c r="J788" s="41">
        <v>2788</v>
      </c>
      <c r="K788" s="42">
        <v>0.96669999999999989</v>
      </c>
    </row>
    <row r="789" spans="1:11" x14ac:dyDescent="0.2">
      <c r="A789" s="31">
        <v>30</v>
      </c>
      <c r="B789" s="31">
        <v>8</v>
      </c>
      <c r="C789" s="49" t="s">
        <v>776</v>
      </c>
      <c r="D789" s="31">
        <v>600099229</v>
      </c>
      <c r="E789" s="31">
        <v>5471</v>
      </c>
      <c r="F789" s="63" t="s">
        <v>161</v>
      </c>
      <c r="G789" s="31">
        <v>3143</v>
      </c>
      <c r="H789" s="24" t="s">
        <v>722</v>
      </c>
      <c r="I789" s="41">
        <v>8250</v>
      </c>
      <c r="J789" s="33">
        <v>405</v>
      </c>
      <c r="K789" s="42">
        <v>3.125E-2</v>
      </c>
    </row>
    <row r="790" spans="1:11" x14ac:dyDescent="0.2">
      <c r="A790" s="36">
        <v>30</v>
      </c>
      <c r="B790" s="36">
        <v>8</v>
      </c>
      <c r="C790" s="36" t="s">
        <v>776</v>
      </c>
      <c r="D790" s="36">
        <v>600099229</v>
      </c>
      <c r="E790" s="36">
        <v>5471</v>
      </c>
      <c r="F790" s="48" t="s">
        <v>1052</v>
      </c>
      <c r="G790" s="36"/>
      <c r="H790" s="48"/>
      <c r="I790" s="44">
        <f t="shared" ref="I790:K790" si="282">SUM(I788:I789)</f>
        <v>329272</v>
      </c>
      <c r="J790" s="44">
        <f t="shared" si="282"/>
        <v>3193</v>
      </c>
      <c r="K790" s="45">
        <f t="shared" si="282"/>
        <v>0.99794999999999989</v>
      </c>
    </row>
    <row r="791" spans="1:11" x14ac:dyDescent="0.2">
      <c r="A791" s="31">
        <v>31</v>
      </c>
      <c r="B791" s="49">
        <v>8</v>
      </c>
      <c r="C791" s="49" t="s">
        <v>776</v>
      </c>
      <c r="D791" s="31">
        <v>600098583</v>
      </c>
      <c r="E791" s="31">
        <v>5473</v>
      </c>
      <c r="F791" s="24" t="s">
        <v>173</v>
      </c>
      <c r="G791" s="31">
        <v>3141</v>
      </c>
      <c r="H791" s="24" t="s">
        <v>173</v>
      </c>
      <c r="I791" s="41">
        <v>94162</v>
      </c>
      <c r="J791" s="41">
        <v>374</v>
      </c>
      <c r="K791" s="42">
        <v>0.2833</v>
      </c>
    </row>
    <row r="792" spans="1:11" x14ac:dyDescent="0.2">
      <c r="A792" s="36">
        <v>31</v>
      </c>
      <c r="B792" s="36">
        <v>8</v>
      </c>
      <c r="C792" s="36" t="s">
        <v>776</v>
      </c>
      <c r="D792" s="36">
        <v>600098583</v>
      </c>
      <c r="E792" s="36">
        <v>5473</v>
      </c>
      <c r="F792" s="48" t="s">
        <v>1053</v>
      </c>
      <c r="G792" s="36"/>
      <c r="H792" s="48"/>
      <c r="I792" s="44">
        <f t="shared" ref="I792:K792" si="283">SUM(I791:I791)</f>
        <v>94162</v>
      </c>
      <c r="J792" s="44">
        <f t="shared" si="283"/>
        <v>374</v>
      </c>
      <c r="K792" s="45">
        <f t="shared" si="283"/>
        <v>0.2833</v>
      </c>
    </row>
    <row r="793" spans="1:11" x14ac:dyDescent="0.2">
      <c r="A793" s="59"/>
      <c r="B793" s="59"/>
      <c r="C793" s="59"/>
      <c r="D793" s="59"/>
      <c r="E793" s="60"/>
      <c r="F793" s="59"/>
      <c r="G793" s="60"/>
      <c r="H793" s="59"/>
      <c r="I793" s="57">
        <f>I792+I790+I787+I785+I782+I779+I776+I773+I770+I768+I766+I763+I761+I758+I756+I753+I750+I746+I743+I740+I738+I735+I732+I730+I727+I725+I723+I720</f>
        <v>7199900</v>
      </c>
      <c r="J793" s="57">
        <f t="shared" ref="J793:K793" si="284">J792+J790+J787+J785+J782+J779+J776+J773+J770+J768+J766+J763+J761+J758+J756+J753+J750+J746+J743+J740+J738+J735+J732+J730+J727+J725+J723+J720</f>
        <v>58296</v>
      </c>
      <c r="K793" s="58">
        <f t="shared" si="284"/>
        <v>21.790816666666668</v>
      </c>
    </row>
    <row r="794" spans="1:11" x14ac:dyDescent="0.2">
      <c r="A794" s="31">
        <v>1</v>
      </c>
      <c r="B794" s="31">
        <v>9</v>
      </c>
      <c r="C794" s="31" t="s">
        <v>777</v>
      </c>
      <c r="D794" s="31">
        <v>667000135</v>
      </c>
      <c r="E794" s="31">
        <v>5415</v>
      </c>
      <c r="F794" s="24" t="s">
        <v>476</v>
      </c>
      <c r="G794" s="31">
        <v>3141</v>
      </c>
      <c r="H794" s="24" t="s">
        <v>476</v>
      </c>
      <c r="I794" s="41">
        <v>231942</v>
      </c>
      <c r="J794" s="41">
        <v>1326</v>
      </c>
      <c r="K794" s="42">
        <v>0.69330000000000003</v>
      </c>
    </row>
    <row r="795" spans="1:11" x14ac:dyDescent="0.2">
      <c r="A795" s="31">
        <v>1</v>
      </c>
      <c r="B795" s="31">
        <v>9</v>
      </c>
      <c r="C795" s="31" t="s">
        <v>777</v>
      </c>
      <c r="D795" s="31">
        <v>667000135</v>
      </c>
      <c r="E795" s="31">
        <v>5415</v>
      </c>
      <c r="F795" s="24" t="s">
        <v>476</v>
      </c>
      <c r="G795" s="31">
        <v>3141</v>
      </c>
      <c r="H795" s="24" t="s">
        <v>176</v>
      </c>
      <c r="I795" s="41">
        <v>266300</v>
      </c>
      <c r="J795" s="41">
        <v>1632</v>
      </c>
      <c r="K795" s="42">
        <v>0.80330000000000013</v>
      </c>
    </row>
    <row r="796" spans="1:11" x14ac:dyDescent="0.2">
      <c r="A796" s="31">
        <v>1</v>
      </c>
      <c r="B796" s="31">
        <v>9</v>
      </c>
      <c r="C796" s="31" t="s">
        <v>777</v>
      </c>
      <c r="D796" s="31">
        <v>667000135</v>
      </c>
      <c r="E796" s="31">
        <v>5415</v>
      </c>
      <c r="F796" s="24" t="s">
        <v>476</v>
      </c>
      <c r="G796" s="31">
        <v>3141</v>
      </c>
      <c r="H796" s="24" t="s">
        <v>177</v>
      </c>
      <c r="I796" s="41">
        <v>134026</v>
      </c>
      <c r="J796" s="41">
        <v>595</v>
      </c>
      <c r="K796" s="42">
        <v>0.39999999999999991</v>
      </c>
    </row>
    <row r="797" spans="1:11" x14ac:dyDescent="0.2">
      <c r="A797" s="36">
        <v>1</v>
      </c>
      <c r="B797" s="36">
        <v>9</v>
      </c>
      <c r="C797" s="36" t="s">
        <v>777</v>
      </c>
      <c r="D797" s="36">
        <v>667000135</v>
      </c>
      <c r="E797" s="36">
        <v>5415</v>
      </c>
      <c r="F797" s="48" t="s">
        <v>1054</v>
      </c>
      <c r="G797" s="36"/>
      <c r="H797" s="48"/>
      <c r="I797" s="44">
        <f t="shared" ref="I797:K797" si="285">SUM(I794:I796)</f>
        <v>632268</v>
      </c>
      <c r="J797" s="44">
        <f t="shared" si="285"/>
        <v>3553</v>
      </c>
      <c r="K797" s="45">
        <f t="shared" si="285"/>
        <v>1.8966000000000001</v>
      </c>
    </row>
    <row r="798" spans="1:11" x14ac:dyDescent="0.2">
      <c r="A798" s="31">
        <v>2</v>
      </c>
      <c r="B798" s="31">
        <v>9</v>
      </c>
      <c r="C798" s="31" t="s">
        <v>777</v>
      </c>
      <c r="D798" s="31">
        <v>600099342</v>
      </c>
      <c r="E798" s="31">
        <v>5416</v>
      </c>
      <c r="F798" s="24" t="s">
        <v>723</v>
      </c>
      <c r="G798" s="31">
        <v>3143</v>
      </c>
      <c r="H798" s="24" t="s">
        <v>724</v>
      </c>
      <c r="I798" s="41">
        <v>15030</v>
      </c>
      <c r="J798" s="33">
        <v>738</v>
      </c>
      <c r="K798" s="42">
        <v>5.6933333333333336E-2</v>
      </c>
    </row>
    <row r="799" spans="1:11" x14ac:dyDescent="0.2">
      <c r="A799" s="36">
        <v>2</v>
      </c>
      <c r="B799" s="36">
        <v>9</v>
      </c>
      <c r="C799" s="36" t="s">
        <v>777</v>
      </c>
      <c r="D799" s="36">
        <v>600099342</v>
      </c>
      <c r="E799" s="36">
        <v>5416</v>
      </c>
      <c r="F799" s="48" t="s">
        <v>1055</v>
      </c>
      <c r="G799" s="36"/>
      <c r="H799" s="48"/>
      <c r="I799" s="44">
        <f t="shared" ref="I799:K799" si="286">SUM(I798:I798)</f>
        <v>15030</v>
      </c>
      <c r="J799" s="44">
        <f t="shared" si="286"/>
        <v>738</v>
      </c>
      <c r="K799" s="45">
        <f t="shared" si="286"/>
        <v>5.6933333333333336E-2</v>
      </c>
    </row>
    <row r="800" spans="1:11" x14ac:dyDescent="0.2">
      <c r="A800" s="31">
        <v>3</v>
      </c>
      <c r="B800" s="31">
        <v>9</v>
      </c>
      <c r="C800" s="31" t="s">
        <v>777</v>
      </c>
      <c r="D800" s="31">
        <v>600099334</v>
      </c>
      <c r="E800" s="31">
        <v>5413</v>
      </c>
      <c r="F800" s="24" t="s">
        <v>725</v>
      </c>
      <c r="G800" s="31">
        <v>3143</v>
      </c>
      <c r="H800" s="51" t="s">
        <v>726</v>
      </c>
      <c r="I800" s="41">
        <v>16500</v>
      </c>
      <c r="J800" s="33">
        <v>810</v>
      </c>
      <c r="K800" s="42">
        <v>6.25E-2</v>
      </c>
    </row>
    <row r="801" spans="1:11" x14ac:dyDescent="0.2">
      <c r="A801" s="31">
        <v>3</v>
      </c>
      <c r="B801" s="31">
        <v>9</v>
      </c>
      <c r="C801" s="31" t="s">
        <v>777</v>
      </c>
      <c r="D801" s="31">
        <v>600099334</v>
      </c>
      <c r="E801" s="31">
        <v>5413</v>
      </c>
      <c r="F801" s="24" t="s">
        <v>725</v>
      </c>
      <c r="G801" s="31">
        <v>3143</v>
      </c>
      <c r="H801" s="51" t="s">
        <v>727</v>
      </c>
      <c r="I801" s="41">
        <v>18330</v>
      </c>
      <c r="J801" s="33">
        <v>600</v>
      </c>
      <c r="K801" s="42">
        <v>6.9433333333333347E-2</v>
      </c>
    </row>
    <row r="802" spans="1:11" x14ac:dyDescent="0.2">
      <c r="A802" s="36">
        <v>3</v>
      </c>
      <c r="B802" s="36">
        <v>9</v>
      </c>
      <c r="C802" s="36" t="s">
        <v>777</v>
      </c>
      <c r="D802" s="36">
        <v>600099334</v>
      </c>
      <c r="E802" s="36">
        <v>5413</v>
      </c>
      <c r="F802" s="48" t="s">
        <v>1056</v>
      </c>
      <c r="G802" s="36"/>
      <c r="H802" s="52"/>
      <c r="I802" s="44">
        <f t="shared" ref="I802:K802" si="287">SUM(I800:I801)</f>
        <v>34830</v>
      </c>
      <c r="J802" s="44">
        <f t="shared" si="287"/>
        <v>1410</v>
      </c>
      <c r="K802" s="45">
        <f t="shared" si="287"/>
        <v>0.13193333333333335</v>
      </c>
    </row>
    <row r="803" spans="1:11" x14ac:dyDescent="0.2">
      <c r="A803" s="31">
        <v>5</v>
      </c>
      <c r="B803" s="31">
        <v>9</v>
      </c>
      <c r="C803" s="31" t="s">
        <v>777</v>
      </c>
      <c r="D803" s="31">
        <v>600098958</v>
      </c>
      <c r="E803" s="31">
        <v>5402</v>
      </c>
      <c r="F803" s="24" t="s">
        <v>728</v>
      </c>
      <c r="G803" s="31">
        <v>3143</v>
      </c>
      <c r="H803" s="24" t="s">
        <v>729</v>
      </c>
      <c r="I803" s="41">
        <v>4950</v>
      </c>
      <c r="J803" s="33">
        <v>243</v>
      </c>
      <c r="K803" s="42">
        <v>1.8750000000000003E-2</v>
      </c>
    </row>
    <row r="804" spans="1:11" x14ac:dyDescent="0.2">
      <c r="A804" s="31">
        <v>5</v>
      </c>
      <c r="B804" s="31">
        <v>9</v>
      </c>
      <c r="C804" s="31" t="s">
        <v>777</v>
      </c>
      <c r="D804" s="31">
        <v>600098958</v>
      </c>
      <c r="E804" s="31">
        <v>5402</v>
      </c>
      <c r="F804" s="24" t="s">
        <v>728</v>
      </c>
      <c r="G804" s="31">
        <v>3143</v>
      </c>
      <c r="H804" s="24" t="s">
        <v>730</v>
      </c>
      <c r="I804" s="41">
        <v>3661</v>
      </c>
      <c r="J804" s="33">
        <v>180</v>
      </c>
      <c r="K804" s="42">
        <v>1.3866666666666666E-2</v>
      </c>
    </row>
    <row r="805" spans="1:11" x14ac:dyDescent="0.2">
      <c r="A805" s="36">
        <v>5</v>
      </c>
      <c r="B805" s="36">
        <v>9</v>
      </c>
      <c r="C805" s="36" t="s">
        <v>777</v>
      </c>
      <c r="D805" s="36">
        <v>600098958</v>
      </c>
      <c r="E805" s="36">
        <v>5402</v>
      </c>
      <c r="F805" s="48" t="s">
        <v>1057</v>
      </c>
      <c r="G805" s="36"/>
      <c r="H805" s="48"/>
      <c r="I805" s="44">
        <f t="shared" ref="I805:K805" si="288">SUM(I803:I804)</f>
        <v>8611</v>
      </c>
      <c r="J805" s="44">
        <f t="shared" si="288"/>
        <v>423</v>
      </c>
      <c r="K805" s="45">
        <f t="shared" si="288"/>
        <v>3.2616666666666669E-2</v>
      </c>
    </row>
    <row r="806" spans="1:11" x14ac:dyDescent="0.2">
      <c r="A806" s="31">
        <v>6</v>
      </c>
      <c r="B806" s="31">
        <v>9</v>
      </c>
      <c r="C806" s="31" t="s">
        <v>777</v>
      </c>
      <c r="D806" s="31">
        <v>600098958</v>
      </c>
      <c r="E806" s="31">
        <v>5402</v>
      </c>
      <c r="F806" s="24" t="s">
        <v>180</v>
      </c>
      <c r="G806" s="31">
        <v>3141</v>
      </c>
      <c r="H806" s="24" t="s">
        <v>487</v>
      </c>
      <c r="I806" s="41">
        <v>41113</v>
      </c>
      <c r="J806" s="41">
        <v>264</v>
      </c>
      <c r="K806" s="42">
        <v>0.12</v>
      </c>
    </row>
    <row r="807" spans="1:11" x14ac:dyDescent="0.2">
      <c r="A807" s="31">
        <v>6</v>
      </c>
      <c r="B807" s="31">
        <v>9</v>
      </c>
      <c r="C807" s="31" t="s">
        <v>777</v>
      </c>
      <c r="D807" s="31">
        <v>600098958</v>
      </c>
      <c r="E807" s="31">
        <v>5402</v>
      </c>
      <c r="F807" s="24" t="s">
        <v>180</v>
      </c>
      <c r="G807" s="31">
        <v>3141</v>
      </c>
      <c r="H807" s="24" t="s">
        <v>180</v>
      </c>
      <c r="I807" s="41">
        <v>141456</v>
      </c>
      <c r="J807" s="41">
        <v>723</v>
      </c>
      <c r="K807" s="42">
        <v>0.42670000000000008</v>
      </c>
    </row>
    <row r="808" spans="1:11" x14ac:dyDescent="0.2">
      <c r="A808" s="31">
        <v>6</v>
      </c>
      <c r="B808" s="31">
        <v>9</v>
      </c>
      <c r="C808" s="31" t="s">
        <v>777</v>
      </c>
      <c r="D808" s="31">
        <v>600098958</v>
      </c>
      <c r="E808" s="31">
        <v>5402</v>
      </c>
      <c r="F808" s="24" t="s">
        <v>180</v>
      </c>
      <c r="G808" s="31">
        <v>3141</v>
      </c>
      <c r="H808" s="24" t="s">
        <v>181</v>
      </c>
      <c r="I808" s="41">
        <v>60904</v>
      </c>
      <c r="J808" s="41">
        <v>340</v>
      </c>
      <c r="K808" s="42">
        <v>0.18000000000000005</v>
      </c>
    </row>
    <row r="809" spans="1:11" x14ac:dyDescent="0.2">
      <c r="A809" s="36">
        <v>6</v>
      </c>
      <c r="B809" s="36">
        <v>9</v>
      </c>
      <c r="C809" s="36" t="s">
        <v>777</v>
      </c>
      <c r="D809" s="36">
        <v>600098958</v>
      </c>
      <c r="E809" s="36">
        <v>5402</v>
      </c>
      <c r="F809" s="48" t="s">
        <v>1058</v>
      </c>
      <c r="G809" s="36"/>
      <c r="H809" s="48"/>
      <c r="I809" s="44">
        <f t="shared" ref="I809:K809" si="289">SUM(I806:I808)</f>
        <v>243473</v>
      </c>
      <c r="J809" s="44">
        <f t="shared" si="289"/>
        <v>1327</v>
      </c>
      <c r="K809" s="45">
        <f t="shared" si="289"/>
        <v>0.72670000000000012</v>
      </c>
    </row>
    <row r="810" spans="1:11" x14ac:dyDescent="0.2">
      <c r="A810" s="31">
        <v>6</v>
      </c>
      <c r="B810" s="31">
        <v>9</v>
      </c>
      <c r="C810" s="31" t="s">
        <v>777</v>
      </c>
      <c r="D810" s="31">
        <v>600099121</v>
      </c>
      <c r="E810" s="31">
        <v>5405</v>
      </c>
      <c r="F810" s="24" t="s">
        <v>272</v>
      </c>
      <c r="G810" s="31">
        <v>3143</v>
      </c>
      <c r="H810" s="24" t="s">
        <v>731</v>
      </c>
      <c r="I810" s="41">
        <v>4589</v>
      </c>
      <c r="J810" s="33">
        <v>225</v>
      </c>
      <c r="K810" s="42">
        <v>1.7383333333333334E-2</v>
      </c>
    </row>
    <row r="811" spans="1:11" x14ac:dyDescent="0.2">
      <c r="A811" s="31">
        <v>7</v>
      </c>
      <c r="B811" s="31">
        <v>9</v>
      </c>
      <c r="C811" s="31" t="s">
        <v>777</v>
      </c>
      <c r="D811" s="31">
        <v>600099121</v>
      </c>
      <c r="E811" s="31">
        <v>5405</v>
      </c>
      <c r="F811" s="24" t="s">
        <v>272</v>
      </c>
      <c r="G811" s="31">
        <v>3141</v>
      </c>
      <c r="H811" s="24" t="s">
        <v>272</v>
      </c>
      <c r="I811" s="41">
        <v>279356</v>
      </c>
      <c r="J811" s="41">
        <v>1751</v>
      </c>
      <c r="K811" s="42">
        <v>0.84000000000000008</v>
      </c>
    </row>
    <row r="812" spans="1:11" x14ac:dyDescent="0.2">
      <c r="A812" s="36">
        <v>7</v>
      </c>
      <c r="B812" s="36">
        <v>9</v>
      </c>
      <c r="C812" s="36" t="s">
        <v>777</v>
      </c>
      <c r="D812" s="36">
        <v>600099121</v>
      </c>
      <c r="E812" s="36">
        <v>5405</v>
      </c>
      <c r="F812" s="48" t="s">
        <v>1059</v>
      </c>
      <c r="G812" s="36"/>
      <c r="H812" s="48"/>
      <c r="I812" s="44">
        <f t="shared" ref="I812:K812" si="290">SUM(I810:I811)</f>
        <v>283945</v>
      </c>
      <c r="J812" s="44">
        <f t="shared" si="290"/>
        <v>1976</v>
      </c>
      <c r="K812" s="45">
        <f t="shared" si="290"/>
        <v>0.85738333333333339</v>
      </c>
    </row>
    <row r="813" spans="1:11" x14ac:dyDescent="0.2">
      <c r="A813" s="31">
        <v>7</v>
      </c>
      <c r="B813" s="31">
        <v>9</v>
      </c>
      <c r="C813" s="31" t="s">
        <v>777</v>
      </c>
      <c r="D813" s="31">
        <v>600099318</v>
      </c>
      <c r="E813" s="31">
        <v>5410</v>
      </c>
      <c r="F813" s="24" t="s">
        <v>271</v>
      </c>
      <c r="G813" s="31">
        <v>3143</v>
      </c>
      <c r="H813" s="24" t="s">
        <v>732</v>
      </c>
      <c r="I813" s="41">
        <v>8250</v>
      </c>
      <c r="J813" s="33">
        <v>405</v>
      </c>
      <c r="K813" s="42">
        <v>3.125E-2</v>
      </c>
    </row>
    <row r="814" spans="1:11" x14ac:dyDescent="0.2">
      <c r="A814" s="31">
        <v>8</v>
      </c>
      <c r="B814" s="31">
        <v>9</v>
      </c>
      <c r="C814" s="31" t="s">
        <v>777</v>
      </c>
      <c r="D814" s="31">
        <v>600099318</v>
      </c>
      <c r="E814" s="31">
        <v>5410</v>
      </c>
      <c r="F814" s="24" t="s">
        <v>271</v>
      </c>
      <c r="G814" s="31">
        <v>3141</v>
      </c>
      <c r="H814" s="24" t="s">
        <v>182</v>
      </c>
      <c r="I814" s="41">
        <v>407136</v>
      </c>
      <c r="J814" s="41">
        <v>3134</v>
      </c>
      <c r="K814" s="42">
        <v>1.2166999999999999</v>
      </c>
    </row>
    <row r="815" spans="1:11" x14ac:dyDescent="0.2">
      <c r="A815" s="31">
        <v>8</v>
      </c>
      <c r="B815" s="31">
        <v>9</v>
      </c>
      <c r="C815" s="31" t="s">
        <v>777</v>
      </c>
      <c r="D815" s="31">
        <v>600099318</v>
      </c>
      <c r="E815" s="31">
        <v>5410</v>
      </c>
      <c r="F815" s="24" t="s">
        <v>271</v>
      </c>
      <c r="G815" s="31">
        <v>3141</v>
      </c>
      <c r="H815" s="24" t="s">
        <v>319</v>
      </c>
      <c r="I815" s="41">
        <v>46385</v>
      </c>
      <c r="J815" s="41">
        <v>319</v>
      </c>
      <c r="K815" s="42">
        <v>0.13999999999999996</v>
      </c>
    </row>
    <row r="816" spans="1:11" x14ac:dyDescent="0.2">
      <c r="A816" s="31">
        <v>8</v>
      </c>
      <c r="B816" s="31">
        <v>9</v>
      </c>
      <c r="C816" s="31" t="s">
        <v>777</v>
      </c>
      <c r="D816" s="31">
        <v>600099318</v>
      </c>
      <c r="E816" s="31">
        <v>5410</v>
      </c>
      <c r="F816" s="24" t="s">
        <v>271</v>
      </c>
      <c r="G816" s="31">
        <v>3141</v>
      </c>
      <c r="H816" s="24" t="s">
        <v>320</v>
      </c>
      <c r="I816" s="41">
        <v>35840</v>
      </c>
      <c r="J816" s="41">
        <v>231</v>
      </c>
      <c r="K816" s="42">
        <v>0.11000000000000001</v>
      </c>
    </row>
    <row r="817" spans="1:11" x14ac:dyDescent="0.2">
      <c r="A817" s="36">
        <v>8</v>
      </c>
      <c r="B817" s="36">
        <v>9</v>
      </c>
      <c r="C817" s="36" t="s">
        <v>777</v>
      </c>
      <c r="D817" s="36">
        <v>600099318</v>
      </c>
      <c r="E817" s="36">
        <v>5410</v>
      </c>
      <c r="F817" s="48" t="s">
        <v>1060</v>
      </c>
      <c r="G817" s="36"/>
      <c r="H817" s="48"/>
      <c r="I817" s="44">
        <f t="shared" ref="I817:K817" si="291">SUM(I813:I816)</f>
        <v>497611</v>
      </c>
      <c r="J817" s="44">
        <f t="shared" si="291"/>
        <v>4089</v>
      </c>
      <c r="K817" s="45">
        <f t="shared" si="291"/>
        <v>1.4979499999999999</v>
      </c>
    </row>
    <row r="818" spans="1:11" x14ac:dyDescent="0.2">
      <c r="A818" s="31">
        <v>8</v>
      </c>
      <c r="B818" s="31">
        <v>9</v>
      </c>
      <c r="C818" s="31" t="s">
        <v>777</v>
      </c>
      <c r="D818" s="31">
        <v>650046072</v>
      </c>
      <c r="E818" s="31">
        <v>5476</v>
      </c>
      <c r="F818" s="24" t="s">
        <v>273</v>
      </c>
      <c r="G818" s="31">
        <v>3143</v>
      </c>
      <c r="H818" s="24" t="s">
        <v>733</v>
      </c>
      <c r="I818" s="41">
        <v>8791</v>
      </c>
      <c r="J818" s="33">
        <v>432</v>
      </c>
      <c r="K818" s="42">
        <v>3.330000000000001E-2</v>
      </c>
    </row>
    <row r="819" spans="1:11" x14ac:dyDescent="0.2">
      <c r="A819" s="31">
        <v>9</v>
      </c>
      <c r="B819" s="31">
        <v>9</v>
      </c>
      <c r="C819" s="31" t="s">
        <v>777</v>
      </c>
      <c r="D819" s="31">
        <v>650046072</v>
      </c>
      <c r="E819" s="31">
        <v>5476</v>
      </c>
      <c r="F819" s="24" t="s">
        <v>273</v>
      </c>
      <c r="G819" s="31">
        <v>3141</v>
      </c>
      <c r="H819" s="24" t="s">
        <v>174</v>
      </c>
      <c r="I819" s="41">
        <v>275937</v>
      </c>
      <c r="J819" s="41">
        <v>2278</v>
      </c>
      <c r="K819" s="42">
        <v>0.82330000000000014</v>
      </c>
    </row>
    <row r="820" spans="1:11" x14ac:dyDescent="0.2">
      <c r="A820" s="31">
        <v>9</v>
      </c>
      <c r="B820" s="31">
        <v>9</v>
      </c>
      <c r="C820" s="31" t="s">
        <v>777</v>
      </c>
      <c r="D820" s="31">
        <v>650046072</v>
      </c>
      <c r="E820" s="31">
        <v>5476</v>
      </c>
      <c r="F820" s="24" t="s">
        <v>273</v>
      </c>
      <c r="G820" s="31">
        <v>3141</v>
      </c>
      <c r="H820" s="24" t="s">
        <v>175</v>
      </c>
      <c r="I820" s="41">
        <v>151416</v>
      </c>
      <c r="J820" s="41">
        <v>714</v>
      </c>
      <c r="K820" s="42">
        <v>0.45670000000000011</v>
      </c>
    </row>
    <row r="821" spans="1:11" x14ac:dyDescent="0.2">
      <c r="A821" s="36">
        <v>9</v>
      </c>
      <c r="B821" s="36">
        <v>9</v>
      </c>
      <c r="C821" s="36" t="s">
        <v>777</v>
      </c>
      <c r="D821" s="36">
        <v>650046072</v>
      </c>
      <c r="E821" s="36">
        <v>5476</v>
      </c>
      <c r="F821" s="48" t="s">
        <v>1061</v>
      </c>
      <c r="G821" s="36"/>
      <c r="H821" s="48"/>
      <c r="I821" s="44">
        <f t="shared" ref="I821:K821" si="292">SUM(I818:I820)</f>
        <v>436144</v>
      </c>
      <c r="J821" s="44">
        <f t="shared" si="292"/>
        <v>3424</v>
      </c>
      <c r="K821" s="45">
        <f t="shared" si="292"/>
        <v>1.3133000000000004</v>
      </c>
    </row>
    <row r="822" spans="1:11" x14ac:dyDescent="0.2">
      <c r="A822" s="31">
        <v>10</v>
      </c>
      <c r="B822" s="31">
        <v>9</v>
      </c>
      <c r="C822" s="31" t="s">
        <v>777</v>
      </c>
      <c r="D822" s="31">
        <v>600099008</v>
      </c>
      <c r="E822" s="31">
        <v>5414</v>
      </c>
      <c r="F822" s="24" t="s">
        <v>334</v>
      </c>
      <c r="G822" s="31">
        <v>3141</v>
      </c>
      <c r="H822" s="24" t="s">
        <v>335</v>
      </c>
      <c r="I822" s="41">
        <v>37658</v>
      </c>
      <c r="J822" s="41">
        <v>242</v>
      </c>
      <c r="K822" s="42">
        <v>0.11330000000000001</v>
      </c>
    </row>
    <row r="823" spans="1:11" x14ac:dyDescent="0.2">
      <c r="A823" s="36">
        <v>10</v>
      </c>
      <c r="B823" s="36">
        <v>9</v>
      </c>
      <c r="C823" s="36" t="s">
        <v>777</v>
      </c>
      <c r="D823" s="36">
        <v>600099008</v>
      </c>
      <c r="E823" s="36">
        <v>5414</v>
      </c>
      <c r="F823" s="48" t="s">
        <v>1062</v>
      </c>
      <c r="G823" s="36"/>
      <c r="H823" s="48"/>
      <c r="I823" s="44">
        <f t="shared" ref="I823:K823" si="293">SUM(I822:I822)</f>
        <v>37658</v>
      </c>
      <c r="J823" s="44">
        <f t="shared" si="293"/>
        <v>242</v>
      </c>
      <c r="K823" s="45">
        <f t="shared" si="293"/>
        <v>0.11330000000000001</v>
      </c>
    </row>
    <row r="824" spans="1:11" x14ac:dyDescent="0.2">
      <c r="A824" s="31">
        <v>11</v>
      </c>
      <c r="B824" s="31">
        <v>9</v>
      </c>
      <c r="C824" s="31" t="s">
        <v>777</v>
      </c>
      <c r="D824" s="31">
        <v>600098460</v>
      </c>
      <c r="E824" s="31">
        <v>5483</v>
      </c>
      <c r="F824" s="24" t="s">
        <v>285</v>
      </c>
      <c r="G824" s="31">
        <v>3141</v>
      </c>
      <c r="H824" s="24" t="s">
        <v>285</v>
      </c>
      <c r="I824" s="41">
        <v>87055</v>
      </c>
      <c r="J824" s="41">
        <v>340</v>
      </c>
      <c r="K824" s="42">
        <v>0.26330000000000009</v>
      </c>
    </row>
    <row r="825" spans="1:11" x14ac:dyDescent="0.2">
      <c r="A825" s="36">
        <v>11</v>
      </c>
      <c r="B825" s="36">
        <v>9</v>
      </c>
      <c r="C825" s="36" t="s">
        <v>777</v>
      </c>
      <c r="D825" s="36">
        <v>600098460</v>
      </c>
      <c r="E825" s="36">
        <v>5483</v>
      </c>
      <c r="F825" s="48" t="s">
        <v>1063</v>
      </c>
      <c r="G825" s="36"/>
      <c r="H825" s="48"/>
      <c r="I825" s="44">
        <f t="shared" ref="I825:K825" si="294">SUM(I824:I824)</f>
        <v>87055</v>
      </c>
      <c r="J825" s="44">
        <f t="shared" si="294"/>
        <v>340</v>
      </c>
      <c r="K825" s="45">
        <f t="shared" si="294"/>
        <v>0.26330000000000009</v>
      </c>
    </row>
    <row r="826" spans="1:11" x14ac:dyDescent="0.2">
      <c r="A826" s="31">
        <v>11</v>
      </c>
      <c r="B826" s="31">
        <v>9</v>
      </c>
      <c r="C826" s="31" t="s">
        <v>777</v>
      </c>
      <c r="D826" s="31">
        <v>650026144</v>
      </c>
      <c r="E826" s="31">
        <v>5430</v>
      </c>
      <c r="F826" s="24" t="s">
        <v>183</v>
      </c>
      <c r="G826" s="31">
        <v>3143</v>
      </c>
      <c r="H826" s="24" t="s">
        <v>734</v>
      </c>
      <c r="I826" s="41">
        <v>4770</v>
      </c>
      <c r="J826" s="33">
        <v>234</v>
      </c>
      <c r="K826" s="42">
        <v>1.8066666666666668E-2</v>
      </c>
    </row>
    <row r="827" spans="1:11" x14ac:dyDescent="0.2">
      <c r="A827" s="31">
        <v>12</v>
      </c>
      <c r="B827" s="31">
        <v>9</v>
      </c>
      <c r="C827" s="31" t="s">
        <v>777</v>
      </c>
      <c r="D827" s="31">
        <v>650026144</v>
      </c>
      <c r="E827" s="31">
        <v>5430</v>
      </c>
      <c r="F827" s="24" t="s">
        <v>183</v>
      </c>
      <c r="G827" s="31">
        <v>3141</v>
      </c>
      <c r="H827" s="24" t="s">
        <v>184</v>
      </c>
      <c r="I827" s="41">
        <v>206846</v>
      </c>
      <c r="J827" s="41">
        <v>1003</v>
      </c>
      <c r="K827" s="42">
        <v>0.62000000000000011</v>
      </c>
    </row>
    <row r="828" spans="1:11" x14ac:dyDescent="0.2">
      <c r="A828" s="36">
        <v>12</v>
      </c>
      <c r="B828" s="36">
        <v>9</v>
      </c>
      <c r="C828" s="36" t="s">
        <v>777</v>
      </c>
      <c r="D828" s="36">
        <v>650026144</v>
      </c>
      <c r="E828" s="36">
        <v>5430</v>
      </c>
      <c r="F828" s="48" t="s">
        <v>1064</v>
      </c>
      <c r="G828" s="36"/>
      <c r="H828" s="48"/>
      <c r="I828" s="44">
        <f t="shared" ref="I828:K828" si="295">SUM(I826:I827)</f>
        <v>211616</v>
      </c>
      <c r="J828" s="44">
        <f t="shared" si="295"/>
        <v>1237</v>
      </c>
      <c r="K828" s="45">
        <f t="shared" si="295"/>
        <v>0.63806666666666678</v>
      </c>
    </row>
    <row r="829" spans="1:11" x14ac:dyDescent="0.2">
      <c r="A829" s="31">
        <v>12</v>
      </c>
      <c r="B829" s="31">
        <v>9</v>
      </c>
      <c r="C829" s="31" t="s">
        <v>777</v>
      </c>
      <c r="D829" s="31">
        <v>600099016</v>
      </c>
      <c r="E829" s="31">
        <v>5431</v>
      </c>
      <c r="F829" s="24" t="s">
        <v>185</v>
      </c>
      <c r="G829" s="31">
        <v>3143</v>
      </c>
      <c r="H829" s="24" t="s">
        <v>735</v>
      </c>
      <c r="I829" s="41">
        <v>3661</v>
      </c>
      <c r="J829" s="33">
        <v>180</v>
      </c>
      <c r="K829" s="42">
        <v>1.3866666666666666E-2</v>
      </c>
    </row>
    <row r="830" spans="1:11" x14ac:dyDescent="0.2">
      <c r="A830" s="31">
        <v>13</v>
      </c>
      <c r="B830" s="31">
        <v>9</v>
      </c>
      <c r="C830" s="31" t="s">
        <v>777</v>
      </c>
      <c r="D830" s="31">
        <v>600099016</v>
      </c>
      <c r="E830" s="31">
        <v>5431</v>
      </c>
      <c r="F830" s="24" t="s">
        <v>185</v>
      </c>
      <c r="G830" s="31">
        <v>3141</v>
      </c>
      <c r="H830" s="24" t="s">
        <v>185</v>
      </c>
      <c r="I830" s="41">
        <v>175578</v>
      </c>
      <c r="J830" s="41">
        <v>833</v>
      </c>
      <c r="K830" s="42">
        <v>0.53</v>
      </c>
    </row>
    <row r="831" spans="1:11" x14ac:dyDescent="0.2">
      <c r="A831" s="36">
        <v>13</v>
      </c>
      <c r="B831" s="36">
        <v>9</v>
      </c>
      <c r="C831" s="36" t="s">
        <v>777</v>
      </c>
      <c r="D831" s="36">
        <v>600099016</v>
      </c>
      <c r="E831" s="36">
        <v>5431</v>
      </c>
      <c r="F831" s="48" t="s">
        <v>1065</v>
      </c>
      <c r="G831" s="36"/>
      <c r="H831" s="48"/>
      <c r="I831" s="44">
        <f t="shared" ref="I831:K831" si="296">SUM(I829:I830)</f>
        <v>179239</v>
      </c>
      <c r="J831" s="44">
        <f t="shared" si="296"/>
        <v>1013</v>
      </c>
      <c r="K831" s="45">
        <f t="shared" si="296"/>
        <v>0.54386666666666672</v>
      </c>
    </row>
    <row r="832" spans="1:11" x14ac:dyDescent="0.2">
      <c r="A832" s="31">
        <v>14</v>
      </c>
      <c r="B832" s="31">
        <v>9</v>
      </c>
      <c r="C832" s="31" t="s">
        <v>777</v>
      </c>
      <c r="D832" s="31">
        <v>600098796</v>
      </c>
      <c r="E832" s="31">
        <v>5487</v>
      </c>
      <c r="F832" s="24" t="s">
        <v>186</v>
      </c>
      <c r="G832" s="31">
        <v>3141</v>
      </c>
      <c r="H832" s="24" t="s">
        <v>186</v>
      </c>
      <c r="I832" s="41">
        <v>42106</v>
      </c>
      <c r="J832" s="41">
        <v>153</v>
      </c>
      <c r="K832" s="42">
        <v>0.12669999999999998</v>
      </c>
    </row>
    <row r="833" spans="1:11" x14ac:dyDescent="0.2">
      <c r="A833" s="36">
        <v>14</v>
      </c>
      <c r="B833" s="36">
        <v>9</v>
      </c>
      <c r="C833" s="36" t="s">
        <v>777</v>
      </c>
      <c r="D833" s="36">
        <v>600098796</v>
      </c>
      <c r="E833" s="36">
        <v>5487</v>
      </c>
      <c r="F833" s="48" t="s">
        <v>1066</v>
      </c>
      <c r="G833" s="36"/>
      <c r="H833" s="48"/>
      <c r="I833" s="44">
        <f t="shared" ref="I833:K833" si="297">SUM(I832:I832)</f>
        <v>42106</v>
      </c>
      <c r="J833" s="44">
        <f t="shared" si="297"/>
        <v>153</v>
      </c>
      <c r="K833" s="45">
        <f t="shared" si="297"/>
        <v>0.12669999999999998</v>
      </c>
    </row>
    <row r="834" spans="1:11" x14ac:dyDescent="0.2">
      <c r="A834" s="31">
        <v>15</v>
      </c>
      <c r="B834" s="31">
        <v>9</v>
      </c>
      <c r="C834" s="31" t="s">
        <v>777</v>
      </c>
      <c r="D834" s="31">
        <v>600098800</v>
      </c>
      <c r="E834" s="31">
        <v>5436</v>
      </c>
      <c r="F834" s="24" t="s">
        <v>187</v>
      </c>
      <c r="G834" s="31">
        <v>3141</v>
      </c>
      <c r="H834" s="24" t="s">
        <v>187</v>
      </c>
      <c r="I834" s="41">
        <v>163841</v>
      </c>
      <c r="J834" s="41">
        <v>799</v>
      </c>
      <c r="K834" s="42">
        <v>0.49329999999999996</v>
      </c>
    </row>
    <row r="835" spans="1:11" x14ac:dyDescent="0.2">
      <c r="A835" s="36">
        <v>15</v>
      </c>
      <c r="B835" s="36">
        <v>9</v>
      </c>
      <c r="C835" s="36" t="s">
        <v>777</v>
      </c>
      <c r="D835" s="36">
        <v>600098800</v>
      </c>
      <c r="E835" s="36">
        <v>5436</v>
      </c>
      <c r="F835" s="48" t="s">
        <v>1067</v>
      </c>
      <c r="G835" s="36"/>
      <c r="H835" s="48"/>
      <c r="I835" s="44">
        <f t="shared" ref="I835:K835" si="298">SUM(I834:I834)</f>
        <v>163841</v>
      </c>
      <c r="J835" s="44">
        <f t="shared" si="298"/>
        <v>799</v>
      </c>
      <c r="K835" s="45">
        <f t="shared" si="298"/>
        <v>0.49329999999999996</v>
      </c>
    </row>
    <row r="836" spans="1:11" x14ac:dyDescent="0.2">
      <c r="A836" s="31">
        <v>15</v>
      </c>
      <c r="B836" s="31">
        <v>9</v>
      </c>
      <c r="C836" s="31" t="s">
        <v>777</v>
      </c>
      <c r="D836" s="31">
        <v>600099199</v>
      </c>
      <c r="E836" s="31">
        <v>5435</v>
      </c>
      <c r="F836" s="24" t="s">
        <v>188</v>
      </c>
      <c r="G836" s="31">
        <v>3143</v>
      </c>
      <c r="H836" s="24" t="s">
        <v>736</v>
      </c>
      <c r="I836" s="41">
        <v>5491</v>
      </c>
      <c r="J836" s="33">
        <v>270</v>
      </c>
      <c r="K836" s="42">
        <v>2.0799999999999999E-2</v>
      </c>
    </row>
    <row r="837" spans="1:11" x14ac:dyDescent="0.2">
      <c r="A837" s="31">
        <v>16</v>
      </c>
      <c r="B837" s="31">
        <v>9</v>
      </c>
      <c r="C837" s="31" t="s">
        <v>777</v>
      </c>
      <c r="D837" s="31">
        <v>600099199</v>
      </c>
      <c r="E837" s="31">
        <v>5435</v>
      </c>
      <c r="F837" s="24" t="s">
        <v>188</v>
      </c>
      <c r="G837" s="31">
        <v>3141</v>
      </c>
      <c r="H837" s="24" t="s">
        <v>188</v>
      </c>
      <c r="I837" s="41">
        <v>247154</v>
      </c>
      <c r="J837" s="41">
        <v>1989</v>
      </c>
      <c r="K837" s="42">
        <v>0.74330000000000007</v>
      </c>
    </row>
    <row r="838" spans="1:11" x14ac:dyDescent="0.2">
      <c r="A838" s="36">
        <v>16</v>
      </c>
      <c r="B838" s="36">
        <v>9</v>
      </c>
      <c r="C838" s="36" t="s">
        <v>777</v>
      </c>
      <c r="D838" s="36">
        <v>600099199</v>
      </c>
      <c r="E838" s="36">
        <v>5435</v>
      </c>
      <c r="F838" s="48" t="s">
        <v>1068</v>
      </c>
      <c r="G838" s="36"/>
      <c r="H838" s="48"/>
      <c r="I838" s="44">
        <f t="shared" ref="I838:K838" si="299">SUM(I836:I837)</f>
        <v>252645</v>
      </c>
      <c r="J838" s="44">
        <f t="shared" si="299"/>
        <v>2259</v>
      </c>
      <c r="K838" s="45">
        <f t="shared" si="299"/>
        <v>0.76410000000000011</v>
      </c>
    </row>
    <row r="839" spans="1:11" x14ac:dyDescent="0.2">
      <c r="A839" s="31">
        <v>17</v>
      </c>
      <c r="B839" s="31">
        <v>9</v>
      </c>
      <c r="C839" s="31" t="s">
        <v>777</v>
      </c>
      <c r="D839" s="31">
        <v>600099105</v>
      </c>
      <c r="E839" s="31">
        <v>5474</v>
      </c>
      <c r="F839" s="24" t="s">
        <v>516</v>
      </c>
      <c r="G839" s="31">
        <v>3233</v>
      </c>
      <c r="H839" s="24" t="s">
        <v>516</v>
      </c>
      <c r="I839" s="33">
        <v>113061</v>
      </c>
      <c r="J839" s="34">
        <v>590</v>
      </c>
      <c r="K839" s="35">
        <v>0.3639</v>
      </c>
    </row>
    <row r="840" spans="1:11" x14ac:dyDescent="0.2">
      <c r="A840" s="36">
        <v>17</v>
      </c>
      <c r="B840" s="36">
        <v>9</v>
      </c>
      <c r="C840" s="36" t="s">
        <v>777</v>
      </c>
      <c r="D840" s="36">
        <v>600099105</v>
      </c>
      <c r="E840" s="36">
        <v>5474</v>
      </c>
      <c r="F840" s="48" t="s">
        <v>1069</v>
      </c>
      <c r="G840" s="36"/>
      <c r="H840" s="48"/>
      <c r="I840" s="38">
        <f t="shared" ref="I840:K840" si="300">SUM(I839:I839)</f>
        <v>113061</v>
      </c>
      <c r="J840" s="38">
        <f t="shared" si="300"/>
        <v>590</v>
      </c>
      <c r="K840" s="39">
        <f t="shared" si="300"/>
        <v>0.3639</v>
      </c>
    </row>
    <row r="841" spans="1:11" x14ac:dyDescent="0.2">
      <c r="A841" s="31">
        <v>18</v>
      </c>
      <c r="B841" s="31">
        <v>9</v>
      </c>
      <c r="C841" s="31" t="s">
        <v>777</v>
      </c>
      <c r="D841" s="31">
        <v>600099105</v>
      </c>
      <c r="E841" s="31">
        <v>5479</v>
      </c>
      <c r="F841" s="67" t="s">
        <v>737</v>
      </c>
      <c r="G841" s="31">
        <v>3143</v>
      </c>
      <c r="H841" s="24" t="s">
        <v>738</v>
      </c>
      <c r="I841" s="41">
        <v>12091</v>
      </c>
      <c r="J841" s="33">
        <v>594</v>
      </c>
      <c r="K841" s="42">
        <v>4.5800000000000007E-2</v>
      </c>
    </row>
    <row r="842" spans="1:11" x14ac:dyDescent="0.2">
      <c r="A842" s="36">
        <v>18</v>
      </c>
      <c r="B842" s="36">
        <v>9</v>
      </c>
      <c r="C842" s="36" t="s">
        <v>777</v>
      </c>
      <c r="D842" s="36">
        <v>600099105</v>
      </c>
      <c r="E842" s="36">
        <v>5479</v>
      </c>
      <c r="F842" s="68" t="s">
        <v>1071</v>
      </c>
      <c r="G842" s="36"/>
      <c r="H842" s="48"/>
      <c r="I842" s="44">
        <f t="shared" ref="I842:K842" si="301">SUM(I841:I841)</f>
        <v>12091</v>
      </c>
      <c r="J842" s="44">
        <f t="shared" si="301"/>
        <v>594</v>
      </c>
      <c r="K842" s="45">
        <f t="shared" si="301"/>
        <v>4.5800000000000007E-2</v>
      </c>
    </row>
    <row r="843" spans="1:11" x14ac:dyDescent="0.2">
      <c r="A843" s="31">
        <v>19</v>
      </c>
      <c r="B843" s="31">
        <v>9</v>
      </c>
      <c r="C843" s="31" t="s">
        <v>777</v>
      </c>
      <c r="D843" s="31">
        <v>600098818</v>
      </c>
      <c r="E843" s="31">
        <v>5478</v>
      </c>
      <c r="F843" s="24" t="s">
        <v>178</v>
      </c>
      <c r="G843" s="31">
        <v>3141</v>
      </c>
      <c r="H843" s="24" t="s">
        <v>178</v>
      </c>
      <c r="I843" s="41">
        <v>315778</v>
      </c>
      <c r="J843" s="41">
        <v>1530</v>
      </c>
      <c r="K843" s="42">
        <v>0.95</v>
      </c>
    </row>
    <row r="844" spans="1:11" x14ac:dyDescent="0.2">
      <c r="A844" s="36">
        <v>19</v>
      </c>
      <c r="B844" s="36">
        <v>9</v>
      </c>
      <c r="C844" s="36" t="s">
        <v>777</v>
      </c>
      <c r="D844" s="36">
        <v>600098818</v>
      </c>
      <c r="E844" s="36">
        <v>5478</v>
      </c>
      <c r="F844" s="48" t="s">
        <v>1070</v>
      </c>
      <c r="G844" s="36"/>
      <c r="H844" s="48"/>
      <c r="I844" s="44">
        <f>SUM(I843)</f>
        <v>315778</v>
      </c>
      <c r="J844" s="44">
        <f>SUM(J843)</f>
        <v>1530</v>
      </c>
      <c r="K844" s="45">
        <f>SUM(K843)</f>
        <v>0.95</v>
      </c>
    </row>
    <row r="845" spans="1:11" x14ac:dyDescent="0.2">
      <c r="A845" s="31">
        <v>19</v>
      </c>
      <c r="B845" s="31">
        <v>9</v>
      </c>
      <c r="C845" s="31" t="s">
        <v>777</v>
      </c>
      <c r="D845" s="31">
        <v>650030541</v>
      </c>
      <c r="E845" s="31">
        <v>5442</v>
      </c>
      <c r="F845" s="24" t="s">
        <v>310</v>
      </c>
      <c r="G845" s="31">
        <v>3143</v>
      </c>
      <c r="H845" s="24" t="s">
        <v>739</v>
      </c>
      <c r="I845" s="41">
        <v>7141</v>
      </c>
      <c r="J845" s="33">
        <v>351</v>
      </c>
      <c r="K845" s="42">
        <v>2.7050000000000005E-2</v>
      </c>
    </row>
    <row r="846" spans="1:11" x14ac:dyDescent="0.2">
      <c r="A846" s="36">
        <v>19</v>
      </c>
      <c r="B846" s="36">
        <v>9</v>
      </c>
      <c r="C846" s="36" t="s">
        <v>777</v>
      </c>
      <c r="D846" s="36">
        <v>650030541</v>
      </c>
      <c r="E846" s="36">
        <v>5442</v>
      </c>
      <c r="F846" s="48" t="s">
        <v>1072</v>
      </c>
      <c r="G846" s="36"/>
      <c r="H846" s="48"/>
      <c r="I846" s="44">
        <f t="shared" ref="I846:K846" si="302">SUM(I845:I845)</f>
        <v>7141</v>
      </c>
      <c r="J846" s="44">
        <f t="shared" si="302"/>
        <v>351</v>
      </c>
      <c r="K846" s="45">
        <f t="shared" si="302"/>
        <v>2.7050000000000005E-2</v>
      </c>
    </row>
    <row r="847" spans="1:11" x14ac:dyDescent="0.2">
      <c r="A847" s="31">
        <v>20</v>
      </c>
      <c r="B847" s="31">
        <v>9</v>
      </c>
      <c r="C847" s="31" t="s">
        <v>777</v>
      </c>
      <c r="D847" s="31">
        <v>600099105</v>
      </c>
      <c r="E847" s="31">
        <v>5479</v>
      </c>
      <c r="F847" s="24" t="s">
        <v>491</v>
      </c>
      <c r="G847" s="31">
        <v>3141</v>
      </c>
      <c r="H847" s="24" t="s">
        <v>179</v>
      </c>
      <c r="I847" s="41">
        <v>363727</v>
      </c>
      <c r="J847" s="41">
        <v>3264</v>
      </c>
      <c r="K847" s="42">
        <v>1.0932999999999997</v>
      </c>
    </row>
    <row r="848" spans="1:11" x14ac:dyDescent="0.2">
      <c r="A848" s="36">
        <v>20</v>
      </c>
      <c r="B848" s="36">
        <v>9</v>
      </c>
      <c r="C848" s="36" t="s">
        <v>777</v>
      </c>
      <c r="D848" s="36">
        <v>600099105</v>
      </c>
      <c r="E848" s="36">
        <v>5479</v>
      </c>
      <c r="F848" s="48" t="s">
        <v>1073</v>
      </c>
      <c r="G848" s="36"/>
      <c r="H848" s="48"/>
      <c r="I848" s="44">
        <f t="shared" ref="I848:K848" si="303">SUM(I847:I847)</f>
        <v>363727</v>
      </c>
      <c r="J848" s="44">
        <f t="shared" si="303"/>
        <v>3264</v>
      </c>
      <c r="K848" s="45">
        <f t="shared" si="303"/>
        <v>1.0932999999999997</v>
      </c>
    </row>
    <row r="849" spans="1:11" x14ac:dyDescent="0.2">
      <c r="A849" s="31">
        <v>20</v>
      </c>
      <c r="B849" s="31">
        <v>9</v>
      </c>
      <c r="C849" s="31" t="s">
        <v>777</v>
      </c>
      <c r="D849" s="31">
        <v>600099211</v>
      </c>
      <c r="E849" s="31">
        <v>5453</v>
      </c>
      <c r="F849" s="24" t="s">
        <v>292</v>
      </c>
      <c r="G849" s="31">
        <v>3143</v>
      </c>
      <c r="H849" s="24" t="s">
        <v>740</v>
      </c>
      <c r="I849" s="41">
        <v>17609</v>
      </c>
      <c r="J849" s="33">
        <v>864</v>
      </c>
      <c r="K849" s="42">
        <v>6.6700000000000009E-2</v>
      </c>
    </row>
    <row r="850" spans="1:11" x14ac:dyDescent="0.2">
      <c r="A850" s="31">
        <v>20</v>
      </c>
      <c r="B850" s="31">
        <v>9</v>
      </c>
      <c r="C850" s="31" t="s">
        <v>777</v>
      </c>
      <c r="D850" s="31">
        <v>600099211</v>
      </c>
      <c r="E850" s="31">
        <v>5453</v>
      </c>
      <c r="F850" s="24" t="s">
        <v>292</v>
      </c>
      <c r="G850" s="31">
        <v>3143</v>
      </c>
      <c r="H850" s="24" t="s">
        <v>741</v>
      </c>
      <c r="I850" s="41">
        <v>4589</v>
      </c>
      <c r="J850" s="33">
        <v>150</v>
      </c>
      <c r="K850" s="42">
        <v>1.7383333333333334E-2</v>
      </c>
    </row>
    <row r="851" spans="1:11" x14ac:dyDescent="0.2">
      <c r="A851" s="36">
        <v>20</v>
      </c>
      <c r="B851" s="36">
        <v>9</v>
      </c>
      <c r="C851" s="36" t="s">
        <v>777</v>
      </c>
      <c r="D851" s="36">
        <v>600099211</v>
      </c>
      <c r="E851" s="36">
        <v>5453</v>
      </c>
      <c r="F851" s="48" t="s">
        <v>1074</v>
      </c>
      <c r="G851" s="36"/>
      <c r="H851" s="48"/>
      <c r="I851" s="44">
        <f t="shared" ref="I851:K851" si="304">SUM(I849:I850)</f>
        <v>22198</v>
      </c>
      <c r="J851" s="44">
        <f t="shared" si="304"/>
        <v>1014</v>
      </c>
      <c r="K851" s="45">
        <f t="shared" si="304"/>
        <v>8.4083333333333343E-2</v>
      </c>
    </row>
    <row r="852" spans="1:11" x14ac:dyDescent="0.2">
      <c r="A852" s="31">
        <v>21</v>
      </c>
      <c r="B852" s="31">
        <v>9</v>
      </c>
      <c r="C852" s="31" t="s">
        <v>777</v>
      </c>
      <c r="D852" s="31">
        <v>650030541</v>
      </c>
      <c r="E852" s="31">
        <v>5442</v>
      </c>
      <c r="F852" s="24" t="s">
        <v>310</v>
      </c>
      <c r="G852" s="31">
        <v>3141</v>
      </c>
      <c r="H852" s="24" t="s">
        <v>311</v>
      </c>
      <c r="I852" s="41">
        <v>54644</v>
      </c>
      <c r="J852" s="41">
        <v>396</v>
      </c>
      <c r="K852" s="42">
        <v>0.1633</v>
      </c>
    </row>
    <row r="853" spans="1:11" x14ac:dyDescent="0.2">
      <c r="A853" s="36">
        <v>21</v>
      </c>
      <c r="B853" s="36">
        <v>9</v>
      </c>
      <c r="C853" s="36" t="s">
        <v>777</v>
      </c>
      <c r="D853" s="36">
        <v>650030541</v>
      </c>
      <c r="E853" s="36">
        <v>5442</v>
      </c>
      <c r="F853" s="48" t="s">
        <v>1072</v>
      </c>
      <c r="G853" s="36"/>
      <c r="H853" s="48"/>
      <c r="I853" s="44">
        <f t="shared" ref="I853:K853" si="305">SUM(I852:I852)</f>
        <v>54644</v>
      </c>
      <c r="J853" s="44">
        <f t="shared" si="305"/>
        <v>396</v>
      </c>
      <c r="K853" s="45">
        <f t="shared" si="305"/>
        <v>0.1633</v>
      </c>
    </row>
    <row r="854" spans="1:11" x14ac:dyDescent="0.2">
      <c r="A854" s="31">
        <v>22</v>
      </c>
      <c r="B854" s="31">
        <v>9</v>
      </c>
      <c r="C854" s="31" t="s">
        <v>777</v>
      </c>
      <c r="D854" s="31">
        <v>600099211</v>
      </c>
      <c r="E854" s="31">
        <v>5453</v>
      </c>
      <c r="F854" s="24" t="s">
        <v>292</v>
      </c>
      <c r="G854" s="31">
        <v>3141</v>
      </c>
      <c r="H854" s="24" t="s">
        <v>189</v>
      </c>
      <c r="I854" s="41">
        <v>468218</v>
      </c>
      <c r="J854" s="41">
        <v>4471</v>
      </c>
      <c r="K854" s="42">
        <v>1.4000000000000004</v>
      </c>
    </row>
    <row r="855" spans="1:11" x14ac:dyDescent="0.2">
      <c r="A855" s="31">
        <v>22</v>
      </c>
      <c r="B855" s="31">
        <v>9</v>
      </c>
      <c r="C855" s="31" t="s">
        <v>777</v>
      </c>
      <c r="D855" s="31">
        <v>600099211</v>
      </c>
      <c r="E855" s="31">
        <v>5453</v>
      </c>
      <c r="F855" s="24" t="s">
        <v>292</v>
      </c>
      <c r="G855" s="31">
        <v>3141</v>
      </c>
      <c r="H855" s="24" t="s">
        <v>345</v>
      </c>
      <c r="I855" s="41">
        <v>221441</v>
      </c>
      <c r="J855" s="41">
        <v>1241</v>
      </c>
      <c r="K855" s="42">
        <v>0.6633</v>
      </c>
    </row>
    <row r="856" spans="1:11" x14ac:dyDescent="0.2">
      <c r="A856" s="31">
        <v>22</v>
      </c>
      <c r="B856" s="31">
        <v>9</v>
      </c>
      <c r="C856" s="31" t="s">
        <v>777</v>
      </c>
      <c r="D856" s="31">
        <v>600099211</v>
      </c>
      <c r="E856" s="31">
        <v>5453</v>
      </c>
      <c r="F856" s="24" t="s">
        <v>292</v>
      </c>
      <c r="G856" s="31">
        <v>3141</v>
      </c>
      <c r="H856" s="24" t="s">
        <v>190</v>
      </c>
      <c r="I856" s="41">
        <v>100549</v>
      </c>
      <c r="J856" s="41">
        <v>408</v>
      </c>
      <c r="K856" s="42">
        <v>0.30330000000000001</v>
      </c>
    </row>
    <row r="857" spans="1:11" x14ac:dyDescent="0.2">
      <c r="A857" s="36">
        <v>22</v>
      </c>
      <c r="B857" s="36">
        <v>9</v>
      </c>
      <c r="C857" s="36" t="s">
        <v>777</v>
      </c>
      <c r="D857" s="36">
        <v>600099211</v>
      </c>
      <c r="E857" s="36">
        <v>5453</v>
      </c>
      <c r="F857" s="48" t="s">
        <v>1074</v>
      </c>
      <c r="G857" s="36"/>
      <c r="H857" s="48"/>
      <c r="I857" s="44">
        <f t="shared" ref="I857:K857" si="306">SUM(I854:I856)</f>
        <v>790208</v>
      </c>
      <c r="J857" s="44">
        <f t="shared" si="306"/>
        <v>6120</v>
      </c>
      <c r="K857" s="45">
        <f t="shared" si="306"/>
        <v>2.3666000000000005</v>
      </c>
    </row>
    <row r="858" spans="1:11" x14ac:dyDescent="0.2">
      <c r="A858" s="31">
        <v>22</v>
      </c>
      <c r="B858" s="31">
        <v>9</v>
      </c>
      <c r="C858" s="31" t="s">
        <v>777</v>
      </c>
      <c r="D858" s="31">
        <v>600099083</v>
      </c>
      <c r="E858" s="31">
        <v>5468</v>
      </c>
      <c r="F858" s="24" t="s">
        <v>742</v>
      </c>
      <c r="G858" s="31">
        <v>3143</v>
      </c>
      <c r="H858" s="24" t="s">
        <v>743</v>
      </c>
      <c r="I858" s="41">
        <v>3841</v>
      </c>
      <c r="J858" s="33">
        <v>189</v>
      </c>
      <c r="K858" s="42">
        <v>1.4549999999999997E-2</v>
      </c>
    </row>
    <row r="859" spans="1:11" x14ac:dyDescent="0.2">
      <c r="A859" s="31">
        <v>22</v>
      </c>
      <c r="B859" s="31">
        <v>9</v>
      </c>
      <c r="C859" s="31" t="s">
        <v>777</v>
      </c>
      <c r="D859" s="31">
        <v>600099083</v>
      </c>
      <c r="E859" s="31">
        <v>5468</v>
      </c>
      <c r="F859" s="24" t="s">
        <v>742</v>
      </c>
      <c r="G859" s="31">
        <v>3141</v>
      </c>
      <c r="H859" s="101" t="s">
        <v>1120</v>
      </c>
      <c r="I859" s="41">
        <v>30576</v>
      </c>
      <c r="J859" s="33">
        <v>328</v>
      </c>
      <c r="K859" s="42">
        <v>0.09</v>
      </c>
    </row>
    <row r="860" spans="1:11" x14ac:dyDescent="0.2">
      <c r="A860" s="50">
        <v>22</v>
      </c>
      <c r="B860" s="50">
        <v>9</v>
      </c>
      <c r="C860" s="50" t="s">
        <v>777</v>
      </c>
      <c r="D860" s="50">
        <v>600099083</v>
      </c>
      <c r="E860" s="50">
        <v>5468</v>
      </c>
      <c r="F860" s="48" t="s">
        <v>1075</v>
      </c>
      <c r="G860" s="36"/>
      <c r="H860" s="48"/>
      <c r="I860" s="44">
        <f>SUM(I858:I859)</f>
        <v>34417</v>
      </c>
      <c r="J860" s="44">
        <f t="shared" ref="J860:K860" si="307">SUM(J858:J859)</f>
        <v>517</v>
      </c>
      <c r="K860" s="45">
        <f t="shared" si="307"/>
        <v>0.10454999999999999</v>
      </c>
    </row>
    <row r="861" spans="1:11" x14ac:dyDescent="0.2">
      <c r="A861" s="31">
        <v>23</v>
      </c>
      <c r="B861" s="31">
        <v>9</v>
      </c>
      <c r="C861" s="31" t="s">
        <v>777</v>
      </c>
      <c r="D861" s="31">
        <v>600098656</v>
      </c>
      <c r="E861" s="31">
        <v>5429</v>
      </c>
      <c r="F861" s="24" t="s">
        <v>191</v>
      </c>
      <c r="G861" s="31">
        <v>3141</v>
      </c>
      <c r="H861" s="24" t="s">
        <v>191</v>
      </c>
      <c r="I861" s="41">
        <v>165739</v>
      </c>
      <c r="J861" s="41">
        <v>927</v>
      </c>
      <c r="K861" s="42">
        <v>0.5</v>
      </c>
    </row>
    <row r="862" spans="1:11" x14ac:dyDescent="0.2">
      <c r="A862" s="36">
        <v>23</v>
      </c>
      <c r="B862" s="36">
        <v>9</v>
      </c>
      <c r="C862" s="36" t="s">
        <v>777</v>
      </c>
      <c r="D862" s="36">
        <v>600098656</v>
      </c>
      <c r="E862" s="36">
        <v>5429</v>
      </c>
      <c r="F862" s="48" t="s">
        <v>1076</v>
      </c>
      <c r="G862" s="36"/>
      <c r="H862" s="48"/>
      <c r="I862" s="44">
        <f t="shared" ref="I862:K862" si="308">SUM(I861:I861)</f>
        <v>165739</v>
      </c>
      <c r="J862" s="44">
        <f t="shared" si="308"/>
        <v>927</v>
      </c>
      <c r="K862" s="45">
        <f t="shared" si="308"/>
        <v>0.5</v>
      </c>
    </row>
    <row r="863" spans="1:11" x14ac:dyDescent="0.2">
      <c r="A863" s="31">
        <v>23</v>
      </c>
      <c r="B863" s="31">
        <v>9</v>
      </c>
      <c r="C863" s="31" t="s">
        <v>777</v>
      </c>
      <c r="D863" s="31">
        <v>600099326</v>
      </c>
      <c r="E863" s="31">
        <v>5488</v>
      </c>
      <c r="F863" s="24" t="s">
        <v>192</v>
      </c>
      <c r="G863" s="31">
        <v>3143</v>
      </c>
      <c r="H863" s="24" t="s">
        <v>744</v>
      </c>
      <c r="I863" s="41">
        <v>2759</v>
      </c>
      <c r="J863" s="33">
        <v>135</v>
      </c>
      <c r="K863" s="42">
        <v>1.0450000000000001E-2</v>
      </c>
    </row>
    <row r="864" spans="1:11" x14ac:dyDescent="0.2">
      <c r="A864" s="31">
        <v>25</v>
      </c>
      <c r="B864" s="31">
        <v>9</v>
      </c>
      <c r="C864" s="31" t="s">
        <v>777</v>
      </c>
      <c r="D864" s="31">
        <v>600099326</v>
      </c>
      <c r="E864" s="31">
        <v>5488</v>
      </c>
      <c r="F864" s="24" t="s">
        <v>192</v>
      </c>
      <c r="G864" s="31">
        <v>3141</v>
      </c>
      <c r="H864" s="24" t="s">
        <v>193</v>
      </c>
      <c r="I864" s="41">
        <v>86650</v>
      </c>
      <c r="J864" s="41">
        <v>408</v>
      </c>
      <c r="K864" s="42">
        <v>0.26330000000000009</v>
      </c>
    </row>
    <row r="865" spans="1:11" x14ac:dyDescent="0.2">
      <c r="A865" s="36">
        <v>25</v>
      </c>
      <c r="B865" s="36">
        <v>9</v>
      </c>
      <c r="C865" s="36" t="s">
        <v>777</v>
      </c>
      <c r="D865" s="36">
        <v>600099326</v>
      </c>
      <c r="E865" s="36">
        <v>5488</v>
      </c>
      <c r="F865" s="48" t="s">
        <v>1077</v>
      </c>
      <c r="G865" s="36"/>
      <c r="H865" s="48"/>
      <c r="I865" s="44">
        <f t="shared" ref="I865:K865" si="309">SUM(I863:I864)</f>
        <v>89409</v>
      </c>
      <c r="J865" s="44">
        <f t="shared" si="309"/>
        <v>543</v>
      </c>
      <c r="K865" s="45">
        <f t="shared" si="309"/>
        <v>0.2737500000000001</v>
      </c>
    </row>
    <row r="866" spans="1:11" x14ac:dyDescent="0.2">
      <c r="A866" s="59"/>
      <c r="B866" s="59"/>
      <c r="C866" s="59"/>
      <c r="D866" s="59"/>
      <c r="E866" s="60"/>
      <c r="F866" s="59"/>
      <c r="G866" s="60"/>
      <c r="H866" s="59"/>
      <c r="I866" s="57">
        <f>I865+I862+I860+I857+I853+I851+I848+I846+I844+I842+I840+I838+I835+I833+I831+I821+I828+I825+I823+I817+I812+I809+I805+I802+I799+I797</f>
        <v>5094485</v>
      </c>
      <c r="J866" s="57">
        <f t="shared" ref="J866:K866" si="310">J865+J862+J860+J857+J853+J851+J848+J846+J844+J842+J840+J838+J835+J833+J831+J821+J828+J825+J823+J817+J812+J809+J805+J802+J799+J797</f>
        <v>38829</v>
      </c>
      <c r="K866" s="58">
        <f t="shared" si="310"/>
        <v>15.428383333333333</v>
      </c>
    </row>
    <row r="867" spans="1:11" x14ac:dyDescent="0.2">
      <c r="A867" s="31">
        <v>1</v>
      </c>
      <c r="B867" s="31">
        <v>10</v>
      </c>
      <c r="C867" s="31" t="s">
        <v>778</v>
      </c>
      <c r="D867" s="31">
        <v>600099474</v>
      </c>
      <c r="E867" s="61">
        <v>5490</v>
      </c>
      <c r="F867" s="74" t="s">
        <v>363</v>
      </c>
      <c r="G867" s="61">
        <v>3141</v>
      </c>
      <c r="H867" s="75" t="s">
        <v>1116</v>
      </c>
      <c r="I867" s="41">
        <v>171821</v>
      </c>
      <c r="J867" s="41">
        <v>850</v>
      </c>
      <c r="K867" s="42">
        <v>0.51330000000000009</v>
      </c>
    </row>
    <row r="868" spans="1:11" x14ac:dyDescent="0.2">
      <c r="A868" s="31">
        <v>1</v>
      </c>
      <c r="B868" s="31">
        <v>10</v>
      </c>
      <c r="C868" s="31" t="s">
        <v>778</v>
      </c>
      <c r="D868" s="31">
        <v>600099474</v>
      </c>
      <c r="E868" s="61">
        <v>5490</v>
      </c>
      <c r="F868" s="75" t="s">
        <v>363</v>
      </c>
      <c r="G868" s="61">
        <v>3141</v>
      </c>
      <c r="H868" s="75" t="s">
        <v>364</v>
      </c>
      <c r="I868" s="41">
        <v>406235</v>
      </c>
      <c r="J868" s="41">
        <v>2635</v>
      </c>
      <c r="K868" s="42">
        <v>1.2133000000000003</v>
      </c>
    </row>
    <row r="869" spans="1:11" x14ac:dyDescent="0.2">
      <c r="A869" s="76">
        <v>1</v>
      </c>
      <c r="B869" s="76">
        <v>10</v>
      </c>
      <c r="C869" s="31" t="s">
        <v>778</v>
      </c>
      <c r="D869" s="77">
        <v>600099474</v>
      </c>
      <c r="E869" s="78">
        <v>5490</v>
      </c>
      <c r="F869" s="79" t="s">
        <v>745</v>
      </c>
      <c r="G869" s="76">
        <v>3143</v>
      </c>
      <c r="H869" s="67" t="s">
        <v>745</v>
      </c>
      <c r="I869" s="41">
        <v>2939</v>
      </c>
      <c r="J869" s="80">
        <v>144</v>
      </c>
      <c r="K869" s="42">
        <v>1.1133333333333332E-2</v>
      </c>
    </row>
    <row r="870" spans="1:11" x14ac:dyDescent="0.2">
      <c r="A870" s="36">
        <v>1</v>
      </c>
      <c r="B870" s="36">
        <v>10</v>
      </c>
      <c r="C870" s="36" t="s">
        <v>778</v>
      </c>
      <c r="D870" s="36">
        <v>600099474</v>
      </c>
      <c r="E870" s="36">
        <v>5490</v>
      </c>
      <c r="F870" s="68" t="s">
        <v>1078</v>
      </c>
      <c r="G870" s="81"/>
      <c r="H870" s="68"/>
      <c r="I870" s="44">
        <f t="shared" ref="I870:K870" si="311">SUM(I867:I869)</f>
        <v>580995</v>
      </c>
      <c r="J870" s="44">
        <f t="shared" si="311"/>
        <v>3629</v>
      </c>
      <c r="K870" s="45">
        <f t="shared" si="311"/>
        <v>1.7377333333333338</v>
      </c>
    </row>
    <row r="871" spans="1:11" x14ac:dyDescent="0.2">
      <c r="A871" s="31">
        <v>2</v>
      </c>
      <c r="B871" s="31">
        <v>10</v>
      </c>
      <c r="C871" s="31" t="s">
        <v>778</v>
      </c>
      <c r="D871" s="31">
        <v>600098621</v>
      </c>
      <c r="E871" s="61">
        <v>5460</v>
      </c>
      <c r="F871" s="75" t="s">
        <v>203</v>
      </c>
      <c r="G871" s="61">
        <v>3141</v>
      </c>
      <c r="H871" s="75" t="s">
        <v>203</v>
      </c>
      <c r="I871" s="41">
        <v>223144</v>
      </c>
      <c r="J871" s="41">
        <v>1258</v>
      </c>
      <c r="K871" s="42">
        <v>0.66999999999999971</v>
      </c>
    </row>
    <row r="872" spans="1:11" x14ac:dyDescent="0.2">
      <c r="A872" s="36">
        <v>2</v>
      </c>
      <c r="B872" s="36">
        <v>10</v>
      </c>
      <c r="C872" s="36" t="s">
        <v>778</v>
      </c>
      <c r="D872" s="36">
        <v>600098621</v>
      </c>
      <c r="E872" s="36">
        <v>5460</v>
      </c>
      <c r="F872" s="82" t="s">
        <v>1079</v>
      </c>
      <c r="G872" s="62"/>
      <c r="H872" s="82"/>
      <c r="I872" s="44">
        <f t="shared" ref="I872:K872" si="312">SUM(I871:I871)</f>
        <v>223144</v>
      </c>
      <c r="J872" s="44">
        <f t="shared" si="312"/>
        <v>1258</v>
      </c>
      <c r="K872" s="45">
        <f t="shared" si="312"/>
        <v>0.66999999999999971</v>
      </c>
    </row>
    <row r="873" spans="1:11" x14ac:dyDescent="0.2">
      <c r="A873" s="31">
        <v>4</v>
      </c>
      <c r="B873" s="31">
        <v>10</v>
      </c>
      <c r="C873" s="31" t="s">
        <v>778</v>
      </c>
      <c r="D873" s="31">
        <v>600098869</v>
      </c>
      <c r="E873" s="61">
        <v>5464</v>
      </c>
      <c r="F873" s="75" t="s">
        <v>204</v>
      </c>
      <c r="G873" s="61">
        <v>3141</v>
      </c>
      <c r="H873" s="75" t="s">
        <v>204</v>
      </c>
      <c r="I873" s="41">
        <v>192794</v>
      </c>
      <c r="J873" s="41">
        <v>1003</v>
      </c>
      <c r="K873" s="42">
        <v>0.57329999999999992</v>
      </c>
    </row>
    <row r="874" spans="1:11" x14ac:dyDescent="0.2">
      <c r="A874" s="36">
        <v>4</v>
      </c>
      <c r="B874" s="36">
        <v>10</v>
      </c>
      <c r="C874" s="36" t="s">
        <v>778</v>
      </c>
      <c r="D874" s="36">
        <v>600098869</v>
      </c>
      <c r="E874" s="36">
        <v>5464</v>
      </c>
      <c r="F874" s="82" t="s">
        <v>1080</v>
      </c>
      <c r="G874" s="62"/>
      <c r="H874" s="82"/>
      <c r="I874" s="44">
        <f t="shared" ref="I874:K874" si="313">SUM(I873:I873)</f>
        <v>192794</v>
      </c>
      <c r="J874" s="44">
        <f t="shared" si="313"/>
        <v>1003</v>
      </c>
      <c r="K874" s="45">
        <f t="shared" si="313"/>
        <v>0.57329999999999992</v>
      </c>
    </row>
    <row r="875" spans="1:11" x14ac:dyDescent="0.2">
      <c r="A875" s="31">
        <v>5</v>
      </c>
      <c r="B875" s="31">
        <v>10</v>
      </c>
      <c r="C875" s="31" t="s">
        <v>778</v>
      </c>
      <c r="D875" s="31">
        <v>600098648</v>
      </c>
      <c r="E875" s="61">
        <v>5467</v>
      </c>
      <c r="F875" s="75" t="s">
        <v>377</v>
      </c>
      <c r="G875" s="61">
        <v>3141</v>
      </c>
      <c r="H875" s="75" t="s">
        <v>377</v>
      </c>
      <c r="I875" s="41">
        <v>171821</v>
      </c>
      <c r="J875" s="41">
        <v>850</v>
      </c>
      <c r="K875" s="42">
        <v>0.51330000000000009</v>
      </c>
    </row>
    <row r="876" spans="1:11" x14ac:dyDescent="0.2">
      <c r="A876" s="36">
        <v>5</v>
      </c>
      <c r="B876" s="36">
        <v>10</v>
      </c>
      <c r="C876" s="36" t="s">
        <v>778</v>
      </c>
      <c r="D876" s="36">
        <v>600098648</v>
      </c>
      <c r="E876" s="36">
        <v>5467</v>
      </c>
      <c r="F876" s="82" t="s">
        <v>1081</v>
      </c>
      <c r="G876" s="62"/>
      <c r="H876" s="82"/>
      <c r="I876" s="44">
        <f t="shared" ref="I876:K876" si="314">SUM(I875:I875)</f>
        <v>171821</v>
      </c>
      <c r="J876" s="44">
        <f t="shared" si="314"/>
        <v>850</v>
      </c>
      <c r="K876" s="45">
        <f t="shared" si="314"/>
        <v>0.51330000000000009</v>
      </c>
    </row>
    <row r="877" spans="1:11" x14ac:dyDescent="0.2">
      <c r="A877" s="31">
        <v>6</v>
      </c>
      <c r="B877" s="31">
        <v>10</v>
      </c>
      <c r="C877" s="31" t="s">
        <v>778</v>
      </c>
      <c r="D877" s="31">
        <v>600098877</v>
      </c>
      <c r="E877" s="61">
        <v>5463</v>
      </c>
      <c r="F877" s="75" t="s">
        <v>205</v>
      </c>
      <c r="G877" s="61">
        <v>3141</v>
      </c>
      <c r="H877" s="75" t="s">
        <v>205</v>
      </c>
      <c r="I877" s="41">
        <v>181652</v>
      </c>
      <c r="J877" s="41">
        <v>918</v>
      </c>
      <c r="K877" s="42">
        <v>0.54</v>
      </c>
    </row>
    <row r="878" spans="1:11" x14ac:dyDescent="0.2">
      <c r="A878" s="36">
        <v>6</v>
      </c>
      <c r="B878" s="36">
        <v>10</v>
      </c>
      <c r="C878" s="36" t="s">
        <v>778</v>
      </c>
      <c r="D878" s="36">
        <v>600098877</v>
      </c>
      <c r="E878" s="36">
        <v>5463</v>
      </c>
      <c r="F878" s="82" t="s">
        <v>1082</v>
      </c>
      <c r="G878" s="62"/>
      <c r="H878" s="82"/>
      <c r="I878" s="44">
        <f t="shared" ref="I878:K878" si="315">SUM(I877:I877)</f>
        <v>181652</v>
      </c>
      <c r="J878" s="44">
        <f t="shared" si="315"/>
        <v>918</v>
      </c>
      <c r="K878" s="45">
        <f t="shared" si="315"/>
        <v>0.54</v>
      </c>
    </row>
    <row r="879" spans="1:11" x14ac:dyDescent="0.2">
      <c r="A879" s="31">
        <v>7</v>
      </c>
      <c r="B879" s="31">
        <v>10</v>
      </c>
      <c r="C879" s="31" t="s">
        <v>778</v>
      </c>
      <c r="D879" s="31">
        <v>600098915</v>
      </c>
      <c r="E879" s="61">
        <v>5461</v>
      </c>
      <c r="F879" s="75" t="s">
        <v>206</v>
      </c>
      <c r="G879" s="61">
        <v>3141</v>
      </c>
      <c r="H879" s="75" t="s">
        <v>206</v>
      </c>
      <c r="I879" s="41">
        <v>160438</v>
      </c>
      <c r="J879" s="41">
        <v>765</v>
      </c>
      <c r="K879" s="42">
        <v>0.4766999999999999</v>
      </c>
    </row>
    <row r="880" spans="1:11" x14ac:dyDescent="0.2">
      <c r="A880" s="36">
        <v>7</v>
      </c>
      <c r="B880" s="36">
        <v>10</v>
      </c>
      <c r="C880" s="36" t="s">
        <v>778</v>
      </c>
      <c r="D880" s="36">
        <v>600098915</v>
      </c>
      <c r="E880" s="36">
        <v>5461</v>
      </c>
      <c r="F880" s="82" t="s">
        <v>1083</v>
      </c>
      <c r="G880" s="62"/>
      <c r="H880" s="82"/>
      <c r="I880" s="44">
        <f t="shared" ref="I880:K880" si="316">SUM(I879:I879)</f>
        <v>160438</v>
      </c>
      <c r="J880" s="44">
        <f t="shared" si="316"/>
        <v>765</v>
      </c>
      <c r="K880" s="45">
        <f t="shared" si="316"/>
        <v>0.4766999999999999</v>
      </c>
    </row>
    <row r="881" spans="1:11" x14ac:dyDescent="0.2">
      <c r="A881" s="31">
        <v>8</v>
      </c>
      <c r="B881" s="31">
        <v>10</v>
      </c>
      <c r="C881" s="31" t="s">
        <v>778</v>
      </c>
      <c r="D881" s="31">
        <v>600098885</v>
      </c>
      <c r="E881" s="61">
        <v>5466</v>
      </c>
      <c r="F881" s="75" t="s">
        <v>207</v>
      </c>
      <c r="G881" s="61">
        <v>3141</v>
      </c>
      <c r="H881" s="75" t="s">
        <v>207</v>
      </c>
      <c r="I881" s="41">
        <v>281439</v>
      </c>
      <c r="J881" s="41">
        <v>1751</v>
      </c>
      <c r="K881" s="42">
        <v>0.84329999999999972</v>
      </c>
    </row>
    <row r="882" spans="1:11" x14ac:dyDescent="0.2">
      <c r="A882" s="36">
        <v>8</v>
      </c>
      <c r="B882" s="36">
        <v>10</v>
      </c>
      <c r="C882" s="36" t="s">
        <v>778</v>
      </c>
      <c r="D882" s="36">
        <v>600098885</v>
      </c>
      <c r="E882" s="36">
        <v>5466</v>
      </c>
      <c r="F882" s="82" t="s">
        <v>1084</v>
      </c>
      <c r="G882" s="62"/>
      <c r="H882" s="82"/>
      <c r="I882" s="44">
        <f t="shared" ref="I882:K882" si="317">SUM(I881:I881)</f>
        <v>281439</v>
      </c>
      <c r="J882" s="44">
        <f t="shared" si="317"/>
        <v>1751</v>
      </c>
      <c r="K882" s="45">
        <f t="shared" si="317"/>
        <v>0.84329999999999972</v>
      </c>
    </row>
    <row r="883" spans="1:11" x14ac:dyDescent="0.2">
      <c r="A883" s="61">
        <v>9</v>
      </c>
      <c r="B883" s="61">
        <v>10</v>
      </c>
      <c r="C883" s="31" t="s">
        <v>778</v>
      </c>
      <c r="D883" s="61">
        <v>600099547</v>
      </c>
      <c r="E883" s="61">
        <v>5702</v>
      </c>
      <c r="F883" s="24" t="s">
        <v>517</v>
      </c>
      <c r="G883" s="61">
        <v>3233</v>
      </c>
      <c r="H883" s="24" t="s">
        <v>517</v>
      </c>
      <c r="I883" s="33">
        <v>339277</v>
      </c>
      <c r="J883" s="34">
        <v>2002</v>
      </c>
      <c r="K883" s="35">
        <v>1.0920000000000001</v>
      </c>
    </row>
    <row r="884" spans="1:11" x14ac:dyDescent="0.2">
      <c r="A884" s="36">
        <v>9</v>
      </c>
      <c r="B884" s="36">
        <v>10</v>
      </c>
      <c r="C884" s="36" t="s">
        <v>778</v>
      </c>
      <c r="D884" s="36">
        <v>600099547</v>
      </c>
      <c r="E884" s="36">
        <v>5702</v>
      </c>
      <c r="F884" s="48" t="s">
        <v>1085</v>
      </c>
      <c r="G884" s="62"/>
      <c r="H884" s="48"/>
      <c r="I884" s="38">
        <f t="shared" ref="I884:K884" si="318">SUM(I883:I883)</f>
        <v>339277</v>
      </c>
      <c r="J884" s="38">
        <f t="shared" si="318"/>
        <v>2002</v>
      </c>
      <c r="K884" s="39">
        <f t="shared" si="318"/>
        <v>1.0920000000000001</v>
      </c>
    </row>
    <row r="885" spans="1:11" x14ac:dyDescent="0.2">
      <c r="A885" s="31">
        <v>10</v>
      </c>
      <c r="B885" s="31">
        <v>10</v>
      </c>
      <c r="C885" s="31" t="s">
        <v>778</v>
      </c>
      <c r="D885" s="31">
        <v>600099288</v>
      </c>
      <c r="E885" s="61">
        <v>5458</v>
      </c>
      <c r="F885" s="75" t="s">
        <v>208</v>
      </c>
      <c r="G885" s="61">
        <v>3141</v>
      </c>
      <c r="H885" s="75" t="s">
        <v>208</v>
      </c>
      <c r="I885" s="41">
        <v>881530</v>
      </c>
      <c r="J885" s="41">
        <v>9894</v>
      </c>
      <c r="K885" s="42">
        <v>2.6467000000000001</v>
      </c>
    </row>
    <row r="886" spans="1:11" x14ac:dyDescent="0.2">
      <c r="A886" s="61">
        <v>10</v>
      </c>
      <c r="B886" s="76">
        <v>10</v>
      </c>
      <c r="C886" s="31" t="s">
        <v>778</v>
      </c>
      <c r="D886" s="61">
        <v>600099288</v>
      </c>
      <c r="E886" s="61">
        <v>5458</v>
      </c>
      <c r="F886" s="83" t="s">
        <v>208</v>
      </c>
      <c r="G886" s="61">
        <v>3143</v>
      </c>
      <c r="H886" s="75" t="s">
        <v>746</v>
      </c>
      <c r="I886" s="41">
        <v>25678</v>
      </c>
      <c r="J886" s="33">
        <v>1260</v>
      </c>
      <c r="K886" s="42">
        <v>9.7266666666666696E-2</v>
      </c>
    </row>
    <row r="887" spans="1:11" x14ac:dyDescent="0.2">
      <c r="A887" s="36">
        <v>10</v>
      </c>
      <c r="B887" s="36">
        <v>10</v>
      </c>
      <c r="C887" s="36" t="s">
        <v>778</v>
      </c>
      <c r="D887" s="36">
        <v>600099288</v>
      </c>
      <c r="E887" s="36">
        <v>5458</v>
      </c>
      <c r="F887" s="82" t="s">
        <v>1086</v>
      </c>
      <c r="G887" s="62"/>
      <c r="H887" s="82"/>
      <c r="I887" s="44">
        <f t="shared" ref="I887:K887" si="319">SUM(I885:I886)</f>
        <v>907208</v>
      </c>
      <c r="J887" s="44">
        <f t="shared" si="319"/>
        <v>11154</v>
      </c>
      <c r="K887" s="45">
        <f t="shared" si="319"/>
        <v>2.7439666666666667</v>
      </c>
    </row>
    <row r="888" spans="1:11" x14ac:dyDescent="0.2">
      <c r="A888" s="31">
        <v>11</v>
      </c>
      <c r="B888" s="31">
        <v>10</v>
      </c>
      <c r="C888" s="31" t="s">
        <v>778</v>
      </c>
      <c r="D888" s="84">
        <v>600099369</v>
      </c>
      <c r="E888" s="61">
        <v>5456</v>
      </c>
      <c r="F888" s="75" t="s">
        <v>209</v>
      </c>
      <c r="G888" s="61">
        <v>3141</v>
      </c>
      <c r="H888" s="75" t="s">
        <v>209</v>
      </c>
      <c r="I888" s="41">
        <v>1277263</v>
      </c>
      <c r="J888" s="41">
        <v>14328</v>
      </c>
      <c r="K888" s="42">
        <v>3.8267000000000007</v>
      </c>
    </row>
    <row r="889" spans="1:11" x14ac:dyDescent="0.2">
      <c r="A889" s="31">
        <v>11</v>
      </c>
      <c r="B889" s="31">
        <v>10</v>
      </c>
      <c r="C889" s="31" t="s">
        <v>778</v>
      </c>
      <c r="D889" s="84">
        <v>600099369</v>
      </c>
      <c r="E889" s="61">
        <v>5456</v>
      </c>
      <c r="F889" s="75" t="s">
        <v>209</v>
      </c>
      <c r="G889" s="61">
        <v>3141</v>
      </c>
      <c r="H889" s="75" t="s">
        <v>378</v>
      </c>
      <c r="I889" s="41">
        <v>199858</v>
      </c>
      <c r="J889" s="41">
        <v>3135</v>
      </c>
      <c r="K889" s="42">
        <v>0.59670000000000001</v>
      </c>
    </row>
    <row r="890" spans="1:11" x14ac:dyDescent="0.2">
      <c r="A890" s="61">
        <v>11</v>
      </c>
      <c r="B890" s="76">
        <v>10</v>
      </c>
      <c r="C890" s="31" t="s">
        <v>778</v>
      </c>
      <c r="D890" s="61">
        <v>600099369</v>
      </c>
      <c r="E890" s="61">
        <v>5456</v>
      </c>
      <c r="F890" s="83" t="s">
        <v>209</v>
      </c>
      <c r="G890" s="61">
        <v>3143</v>
      </c>
      <c r="H890" s="75" t="s">
        <v>747</v>
      </c>
      <c r="I890" s="41">
        <v>27509</v>
      </c>
      <c r="J890" s="33">
        <v>1350</v>
      </c>
      <c r="K890" s="42">
        <v>0.10419999999999999</v>
      </c>
    </row>
    <row r="891" spans="1:11" x14ac:dyDescent="0.2">
      <c r="A891" s="36">
        <v>11</v>
      </c>
      <c r="B891" s="36">
        <v>10</v>
      </c>
      <c r="C891" s="36" t="s">
        <v>778</v>
      </c>
      <c r="D891" s="36">
        <v>600099369</v>
      </c>
      <c r="E891" s="36">
        <v>5456</v>
      </c>
      <c r="F891" s="82" t="s">
        <v>1087</v>
      </c>
      <c r="G891" s="62"/>
      <c r="H891" s="82"/>
      <c r="I891" s="44">
        <f t="shared" ref="I891:K891" si="320">SUM(I888:I890)</f>
        <v>1504630</v>
      </c>
      <c r="J891" s="44">
        <f t="shared" si="320"/>
        <v>18813</v>
      </c>
      <c r="K891" s="45">
        <f t="shared" si="320"/>
        <v>4.5276000000000005</v>
      </c>
    </row>
    <row r="892" spans="1:11" x14ac:dyDescent="0.2">
      <c r="A892" s="31">
        <v>12</v>
      </c>
      <c r="B892" s="31">
        <v>10</v>
      </c>
      <c r="C892" s="31" t="s">
        <v>778</v>
      </c>
      <c r="D892" s="31">
        <v>600099075</v>
      </c>
      <c r="E892" s="61">
        <v>5481</v>
      </c>
      <c r="F892" s="75" t="s">
        <v>483</v>
      </c>
      <c r="G892" s="61">
        <v>3141</v>
      </c>
      <c r="H892" s="75" t="s">
        <v>492</v>
      </c>
      <c r="I892" s="41">
        <v>86023</v>
      </c>
      <c r="J892" s="41">
        <v>1078</v>
      </c>
      <c r="K892" s="42">
        <v>0.26</v>
      </c>
    </row>
    <row r="893" spans="1:11" x14ac:dyDescent="0.2">
      <c r="A893" s="36">
        <v>12</v>
      </c>
      <c r="B893" s="36">
        <v>10</v>
      </c>
      <c r="C893" s="36" t="s">
        <v>778</v>
      </c>
      <c r="D893" s="36">
        <v>600099075</v>
      </c>
      <c r="E893" s="36">
        <v>5481</v>
      </c>
      <c r="F893" s="82" t="s">
        <v>1088</v>
      </c>
      <c r="G893" s="62"/>
      <c r="H893" s="82"/>
      <c r="I893" s="44">
        <f t="shared" ref="I893:K893" si="321">SUM(I892:I892)</f>
        <v>86023</v>
      </c>
      <c r="J893" s="44">
        <f t="shared" si="321"/>
        <v>1078</v>
      </c>
      <c r="K893" s="45">
        <f t="shared" si="321"/>
        <v>0.26</v>
      </c>
    </row>
    <row r="894" spans="1:11" x14ac:dyDescent="0.2">
      <c r="A894" s="61">
        <v>12</v>
      </c>
      <c r="B894" s="76">
        <v>10</v>
      </c>
      <c r="C894" s="31" t="s">
        <v>778</v>
      </c>
      <c r="D894" s="61">
        <v>600099075</v>
      </c>
      <c r="E894" s="61">
        <v>5481</v>
      </c>
      <c r="F894" s="83" t="s">
        <v>748</v>
      </c>
      <c r="G894" s="61">
        <v>3143</v>
      </c>
      <c r="H894" s="75" t="s">
        <v>749</v>
      </c>
      <c r="I894" s="41">
        <v>10828</v>
      </c>
      <c r="J894" s="33">
        <v>531</v>
      </c>
      <c r="K894" s="42">
        <v>4.101666666666666E-2</v>
      </c>
    </row>
    <row r="895" spans="1:11" x14ac:dyDescent="0.2">
      <c r="A895" s="36">
        <v>12</v>
      </c>
      <c r="B895" s="36">
        <v>10</v>
      </c>
      <c r="C895" s="36" t="s">
        <v>778</v>
      </c>
      <c r="D895" s="36">
        <v>600099075</v>
      </c>
      <c r="E895" s="36">
        <v>5481</v>
      </c>
      <c r="F895" s="82" t="s">
        <v>1089</v>
      </c>
      <c r="G895" s="62"/>
      <c r="H895" s="82"/>
      <c r="I895" s="44">
        <f t="shared" ref="I895:K895" si="322">SUM(I894:I894)</f>
        <v>10828</v>
      </c>
      <c r="J895" s="44">
        <f t="shared" si="322"/>
        <v>531</v>
      </c>
      <c r="K895" s="45">
        <f t="shared" si="322"/>
        <v>4.101666666666666E-2</v>
      </c>
    </row>
    <row r="896" spans="1:11" x14ac:dyDescent="0.2">
      <c r="A896" s="85">
        <v>13</v>
      </c>
      <c r="B896" s="76">
        <v>10</v>
      </c>
      <c r="C896" s="31" t="s">
        <v>778</v>
      </c>
      <c r="D896" s="85">
        <v>691007322</v>
      </c>
      <c r="E896" s="85">
        <v>5492</v>
      </c>
      <c r="F896" s="86" t="s">
        <v>750</v>
      </c>
      <c r="G896" s="87">
        <v>3143</v>
      </c>
      <c r="H896" s="88" t="s">
        <v>751</v>
      </c>
      <c r="I896" s="41">
        <v>2759</v>
      </c>
      <c r="J896" s="33">
        <v>135</v>
      </c>
      <c r="K896" s="42">
        <v>1.0450000000000001E-2</v>
      </c>
    </row>
    <row r="897" spans="1:11" x14ac:dyDescent="0.2">
      <c r="A897" s="36">
        <v>13</v>
      </c>
      <c r="B897" s="36">
        <v>10</v>
      </c>
      <c r="C897" s="36" t="s">
        <v>778</v>
      </c>
      <c r="D897" s="36">
        <v>691007322</v>
      </c>
      <c r="E897" s="36">
        <v>5492</v>
      </c>
      <c r="F897" s="89" t="s">
        <v>1090</v>
      </c>
      <c r="G897" s="90"/>
      <c r="H897" s="89"/>
      <c r="I897" s="44">
        <f t="shared" ref="I897:K897" si="323">SUM(I896:I896)</f>
        <v>2759</v>
      </c>
      <c r="J897" s="44">
        <f t="shared" si="323"/>
        <v>135</v>
      </c>
      <c r="K897" s="45">
        <f t="shared" si="323"/>
        <v>1.0450000000000001E-2</v>
      </c>
    </row>
    <row r="898" spans="1:11" x14ac:dyDescent="0.2">
      <c r="A898" s="31">
        <v>14</v>
      </c>
      <c r="B898" s="31">
        <v>10</v>
      </c>
      <c r="C898" s="31" t="s">
        <v>778</v>
      </c>
      <c r="D898" s="31">
        <v>600099377</v>
      </c>
      <c r="E898" s="61">
        <v>5457</v>
      </c>
      <c r="F898" s="75" t="s">
        <v>210</v>
      </c>
      <c r="G898" s="61">
        <v>3141</v>
      </c>
      <c r="H898" s="75" t="s">
        <v>313</v>
      </c>
      <c r="I898" s="41">
        <v>334436</v>
      </c>
      <c r="J898" s="41">
        <v>5973</v>
      </c>
      <c r="K898" s="42">
        <v>1</v>
      </c>
    </row>
    <row r="899" spans="1:11" x14ac:dyDescent="0.2">
      <c r="A899" s="61">
        <v>14</v>
      </c>
      <c r="B899" s="76">
        <v>10</v>
      </c>
      <c r="C899" s="31" t="s">
        <v>778</v>
      </c>
      <c r="D899" s="61">
        <v>600099377</v>
      </c>
      <c r="E899" s="61">
        <v>5457</v>
      </c>
      <c r="F899" s="83" t="s">
        <v>210</v>
      </c>
      <c r="G899" s="61">
        <v>3143</v>
      </c>
      <c r="H899" s="75" t="s">
        <v>752</v>
      </c>
      <c r="I899" s="41">
        <v>30989</v>
      </c>
      <c r="J899" s="33">
        <v>1521</v>
      </c>
      <c r="K899" s="42">
        <v>0.11738333333333337</v>
      </c>
    </row>
    <row r="900" spans="1:11" x14ac:dyDescent="0.2">
      <c r="A900" s="61">
        <v>14</v>
      </c>
      <c r="B900" s="76">
        <v>10</v>
      </c>
      <c r="C900" s="31" t="s">
        <v>778</v>
      </c>
      <c r="D900" s="61">
        <v>600099377</v>
      </c>
      <c r="E900" s="61">
        <v>5457</v>
      </c>
      <c r="F900" s="83" t="s">
        <v>210</v>
      </c>
      <c r="G900" s="61">
        <v>3143</v>
      </c>
      <c r="H900" s="75" t="s">
        <v>753</v>
      </c>
      <c r="I900" s="41">
        <v>21991</v>
      </c>
      <c r="J900" s="33">
        <v>720</v>
      </c>
      <c r="K900" s="42">
        <v>8.3300000000000013E-2</v>
      </c>
    </row>
    <row r="901" spans="1:11" x14ac:dyDescent="0.2">
      <c r="A901" s="36">
        <v>14</v>
      </c>
      <c r="B901" s="36">
        <v>10</v>
      </c>
      <c r="C901" s="36" t="s">
        <v>778</v>
      </c>
      <c r="D901" s="36">
        <v>600099377</v>
      </c>
      <c r="E901" s="36">
        <v>5457</v>
      </c>
      <c r="F901" s="82" t="s">
        <v>1091</v>
      </c>
      <c r="G901" s="62"/>
      <c r="H901" s="82"/>
      <c r="I901" s="44">
        <f t="shared" ref="I901:K901" si="324">SUM(I898:I900)</f>
        <v>387416</v>
      </c>
      <c r="J901" s="44">
        <f t="shared" si="324"/>
        <v>8214</v>
      </c>
      <c r="K901" s="45">
        <f t="shared" si="324"/>
        <v>1.2006833333333333</v>
      </c>
    </row>
    <row r="902" spans="1:11" x14ac:dyDescent="0.2">
      <c r="A902" s="31">
        <v>16</v>
      </c>
      <c r="B902" s="31">
        <v>10</v>
      </c>
      <c r="C902" s="31" t="s">
        <v>778</v>
      </c>
      <c r="D902" s="31">
        <v>600098982</v>
      </c>
      <c r="E902" s="61">
        <v>5482</v>
      </c>
      <c r="F902" s="75" t="s">
        <v>211</v>
      </c>
      <c r="G902" s="61">
        <v>3141</v>
      </c>
      <c r="H902" s="75" t="s">
        <v>211</v>
      </c>
      <c r="I902" s="41">
        <v>260264</v>
      </c>
      <c r="J902" s="41">
        <v>1462</v>
      </c>
      <c r="K902" s="42">
        <v>0.77670000000000017</v>
      </c>
    </row>
    <row r="903" spans="1:11" x14ac:dyDescent="0.2">
      <c r="A903" s="61">
        <v>16</v>
      </c>
      <c r="B903" s="76">
        <v>10</v>
      </c>
      <c r="C903" s="31" t="s">
        <v>778</v>
      </c>
      <c r="D903" s="75">
        <v>600098982</v>
      </c>
      <c r="E903" s="61">
        <v>5482</v>
      </c>
      <c r="F903" s="83" t="s">
        <v>211</v>
      </c>
      <c r="G903" s="61">
        <v>3143</v>
      </c>
      <c r="H903" s="75" t="s">
        <v>754</v>
      </c>
      <c r="I903" s="41">
        <v>7322</v>
      </c>
      <c r="J903" s="33">
        <v>360</v>
      </c>
      <c r="K903" s="42">
        <v>2.7733333333333332E-2</v>
      </c>
    </row>
    <row r="904" spans="1:11" x14ac:dyDescent="0.2">
      <c r="A904" s="36">
        <v>16</v>
      </c>
      <c r="B904" s="36">
        <v>10</v>
      </c>
      <c r="C904" s="36" t="s">
        <v>778</v>
      </c>
      <c r="D904" s="36">
        <v>600098982</v>
      </c>
      <c r="E904" s="36">
        <v>5482</v>
      </c>
      <c r="F904" s="82" t="s">
        <v>1092</v>
      </c>
      <c r="G904" s="62"/>
      <c r="H904" s="82"/>
      <c r="I904" s="44">
        <f t="shared" ref="I904:K904" si="325">SUM(I902:I903)</f>
        <v>267586</v>
      </c>
      <c r="J904" s="44">
        <f t="shared" si="325"/>
        <v>1822</v>
      </c>
      <c r="K904" s="45">
        <f t="shared" si="325"/>
        <v>0.80443333333333356</v>
      </c>
    </row>
    <row r="905" spans="1:11" x14ac:dyDescent="0.2">
      <c r="A905" s="31">
        <v>17</v>
      </c>
      <c r="B905" s="31">
        <v>10</v>
      </c>
      <c r="C905" s="31" t="s">
        <v>778</v>
      </c>
      <c r="D905" s="31">
        <v>600077985</v>
      </c>
      <c r="E905" s="61">
        <v>3421</v>
      </c>
      <c r="F905" s="75" t="s">
        <v>200</v>
      </c>
      <c r="G905" s="61">
        <v>3141</v>
      </c>
      <c r="H905" s="75" t="s">
        <v>200</v>
      </c>
      <c r="I905" s="41">
        <v>236725</v>
      </c>
      <c r="J905" s="41">
        <v>1377</v>
      </c>
      <c r="K905" s="42">
        <v>0.71330000000000005</v>
      </c>
    </row>
    <row r="906" spans="1:11" x14ac:dyDescent="0.2">
      <c r="A906" s="36">
        <v>17</v>
      </c>
      <c r="B906" s="36">
        <v>10</v>
      </c>
      <c r="C906" s="36" t="s">
        <v>778</v>
      </c>
      <c r="D906" s="36">
        <v>600077985</v>
      </c>
      <c r="E906" s="36">
        <v>3421</v>
      </c>
      <c r="F906" s="82" t="s">
        <v>1093</v>
      </c>
      <c r="G906" s="62"/>
      <c r="H906" s="82"/>
      <c r="I906" s="44">
        <f t="shared" ref="I906:K906" si="326">SUM(I905:I905)</f>
        <v>236725</v>
      </c>
      <c r="J906" s="44">
        <f t="shared" si="326"/>
        <v>1377</v>
      </c>
      <c r="K906" s="45">
        <f t="shared" si="326"/>
        <v>0.71330000000000005</v>
      </c>
    </row>
    <row r="907" spans="1:11" x14ac:dyDescent="0.2">
      <c r="A907" s="31">
        <v>18</v>
      </c>
      <c r="B907" s="31">
        <v>10</v>
      </c>
      <c r="C907" s="31" t="s">
        <v>778</v>
      </c>
      <c r="D907" s="31">
        <v>600078442</v>
      </c>
      <c r="E907" s="61">
        <v>3420</v>
      </c>
      <c r="F907" s="75" t="s">
        <v>201</v>
      </c>
      <c r="G907" s="61">
        <v>3141</v>
      </c>
      <c r="H907" s="75" t="s">
        <v>201</v>
      </c>
      <c r="I907" s="41">
        <v>374991</v>
      </c>
      <c r="J907" s="41">
        <v>3383</v>
      </c>
      <c r="K907" s="42">
        <v>1.1233</v>
      </c>
    </row>
    <row r="908" spans="1:11" x14ac:dyDescent="0.2">
      <c r="A908" s="61">
        <v>18</v>
      </c>
      <c r="B908" s="76">
        <v>10</v>
      </c>
      <c r="C908" s="31" t="s">
        <v>778</v>
      </c>
      <c r="D908" s="75">
        <v>600078442</v>
      </c>
      <c r="E908" s="61">
        <v>3420</v>
      </c>
      <c r="F908" s="83" t="s">
        <v>201</v>
      </c>
      <c r="G908" s="61">
        <v>3143</v>
      </c>
      <c r="H908" s="75" t="s">
        <v>755</v>
      </c>
      <c r="I908" s="41">
        <v>9359</v>
      </c>
      <c r="J908" s="33">
        <v>459</v>
      </c>
      <c r="K908" s="42">
        <v>3.5449999999999995E-2</v>
      </c>
    </row>
    <row r="909" spans="1:11" x14ac:dyDescent="0.2">
      <c r="A909" s="36">
        <v>18</v>
      </c>
      <c r="B909" s="36">
        <v>10</v>
      </c>
      <c r="C909" s="36" t="s">
        <v>778</v>
      </c>
      <c r="D909" s="36">
        <v>600078442</v>
      </c>
      <c r="E909" s="36">
        <v>3420</v>
      </c>
      <c r="F909" s="82" t="s">
        <v>1094</v>
      </c>
      <c r="G909" s="62"/>
      <c r="H909" s="82"/>
      <c r="I909" s="44">
        <f t="shared" ref="I909:K909" si="327">SUM(I907:I908)</f>
        <v>384350</v>
      </c>
      <c r="J909" s="44">
        <f t="shared" si="327"/>
        <v>3842</v>
      </c>
      <c r="K909" s="45">
        <f t="shared" si="327"/>
        <v>1.1587499999999999</v>
      </c>
    </row>
    <row r="910" spans="1:11" x14ac:dyDescent="0.2">
      <c r="A910" s="31">
        <v>19</v>
      </c>
      <c r="B910" s="31">
        <v>10</v>
      </c>
      <c r="C910" s="31" t="s">
        <v>778</v>
      </c>
      <c r="D910" s="31">
        <v>691009813</v>
      </c>
      <c r="E910" s="61">
        <v>5493</v>
      </c>
      <c r="F910" s="75" t="s">
        <v>397</v>
      </c>
      <c r="G910" s="61">
        <v>3141</v>
      </c>
      <c r="H910" s="75" t="s">
        <v>397</v>
      </c>
      <c r="I910" s="41">
        <v>57539</v>
      </c>
      <c r="J910" s="41">
        <v>429</v>
      </c>
      <c r="K910" s="42">
        <v>0.17330000000000001</v>
      </c>
    </row>
    <row r="911" spans="1:11" x14ac:dyDescent="0.2">
      <c r="A911" s="36">
        <v>19</v>
      </c>
      <c r="B911" s="36">
        <v>10</v>
      </c>
      <c r="C911" s="36" t="s">
        <v>778</v>
      </c>
      <c r="D911" s="36">
        <v>691009813</v>
      </c>
      <c r="E911" s="36">
        <v>5493</v>
      </c>
      <c r="F911" s="82" t="s">
        <v>1095</v>
      </c>
      <c r="G911" s="62"/>
      <c r="H911" s="82"/>
      <c r="I911" s="44">
        <f t="shared" ref="I911:K911" si="328">SUM(I910:I910)</f>
        <v>57539</v>
      </c>
      <c r="J911" s="44">
        <f t="shared" si="328"/>
        <v>429</v>
      </c>
      <c r="K911" s="45">
        <f t="shared" si="328"/>
        <v>0.17330000000000001</v>
      </c>
    </row>
    <row r="912" spans="1:11" x14ac:dyDescent="0.2">
      <c r="A912" s="31">
        <v>20</v>
      </c>
      <c r="B912" s="31">
        <v>10</v>
      </c>
      <c r="C912" s="31" t="s">
        <v>778</v>
      </c>
      <c r="D912" s="31">
        <v>600080056</v>
      </c>
      <c r="E912" s="61">
        <v>2463</v>
      </c>
      <c r="F912" s="75" t="s">
        <v>194</v>
      </c>
      <c r="G912" s="61">
        <v>3141</v>
      </c>
      <c r="H912" s="75" t="s">
        <v>194</v>
      </c>
      <c r="I912" s="41">
        <v>225169</v>
      </c>
      <c r="J912" s="41">
        <v>1768</v>
      </c>
      <c r="K912" s="42">
        <v>0.67999999999999994</v>
      </c>
    </row>
    <row r="913" spans="1:11" x14ac:dyDescent="0.2">
      <c r="A913" s="61">
        <v>20</v>
      </c>
      <c r="B913" s="76">
        <v>10</v>
      </c>
      <c r="C913" s="31" t="s">
        <v>778</v>
      </c>
      <c r="D913" s="75">
        <v>600080056</v>
      </c>
      <c r="E913" s="61">
        <v>2463</v>
      </c>
      <c r="F913" s="83" t="s">
        <v>194</v>
      </c>
      <c r="G913" s="61">
        <v>3143</v>
      </c>
      <c r="H913" s="75" t="s">
        <v>756</v>
      </c>
      <c r="I913" s="41">
        <v>7709</v>
      </c>
      <c r="J913" s="33">
        <v>378</v>
      </c>
      <c r="K913" s="42">
        <v>2.9199999999999997E-2</v>
      </c>
    </row>
    <row r="914" spans="1:11" x14ac:dyDescent="0.2">
      <c r="A914" s="36">
        <v>20</v>
      </c>
      <c r="B914" s="36">
        <v>10</v>
      </c>
      <c r="C914" s="36" t="s">
        <v>778</v>
      </c>
      <c r="D914" s="36">
        <v>600080056</v>
      </c>
      <c r="E914" s="36">
        <v>2463</v>
      </c>
      <c r="F914" s="82" t="s">
        <v>1096</v>
      </c>
      <c r="G914" s="62"/>
      <c r="H914" s="82"/>
      <c r="I914" s="44">
        <f t="shared" ref="I914:K914" si="329">SUM(I912:I913)</f>
        <v>232878</v>
      </c>
      <c r="J914" s="44">
        <f t="shared" si="329"/>
        <v>2146</v>
      </c>
      <c r="K914" s="45">
        <f t="shared" si="329"/>
        <v>0.70919999999999994</v>
      </c>
    </row>
    <row r="915" spans="1:11" x14ac:dyDescent="0.2">
      <c r="A915" s="31">
        <v>21</v>
      </c>
      <c r="B915" s="31">
        <v>10</v>
      </c>
      <c r="C915" s="31" t="s">
        <v>778</v>
      </c>
      <c r="D915" s="31">
        <v>650023340</v>
      </c>
      <c r="E915" s="61">
        <v>3427</v>
      </c>
      <c r="F915" s="75" t="s">
        <v>326</v>
      </c>
      <c r="G915" s="61">
        <v>3141</v>
      </c>
      <c r="H915" s="75" t="s">
        <v>293</v>
      </c>
      <c r="I915" s="41">
        <v>393573</v>
      </c>
      <c r="J915" s="41">
        <v>3011</v>
      </c>
      <c r="K915" s="42">
        <v>1.1766999999999999</v>
      </c>
    </row>
    <row r="916" spans="1:11" x14ac:dyDescent="0.2">
      <c r="A916" s="31">
        <v>21</v>
      </c>
      <c r="B916" s="31">
        <v>10</v>
      </c>
      <c r="C916" s="31" t="s">
        <v>778</v>
      </c>
      <c r="D916" s="31">
        <v>650023340</v>
      </c>
      <c r="E916" s="61">
        <v>3427</v>
      </c>
      <c r="F916" s="75" t="s">
        <v>326</v>
      </c>
      <c r="G916" s="61">
        <v>3141</v>
      </c>
      <c r="H916" s="75" t="s">
        <v>312</v>
      </c>
      <c r="I916" s="41">
        <v>64616</v>
      </c>
      <c r="J916" s="41">
        <v>495</v>
      </c>
      <c r="K916" s="42">
        <v>0.18999999999999995</v>
      </c>
    </row>
    <row r="917" spans="1:11" x14ac:dyDescent="0.2">
      <c r="A917" s="61">
        <v>21</v>
      </c>
      <c r="B917" s="76">
        <v>10</v>
      </c>
      <c r="C917" s="31" t="s">
        <v>778</v>
      </c>
      <c r="D917" s="75">
        <v>650023340</v>
      </c>
      <c r="E917" s="61">
        <v>3427</v>
      </c>
      <c r="F917" s="83" t="s">
        <v>326</v>
      </c>
      <c r="G917" s="61">
        <v>3143</v>
      </c>
      <c r="H917" s="75" t="s">
        <v>757</v>
      </c>
      <c r="I917" s="41">
        <v>8070</v>
      </c>
      <c r="J917" s="33">
        <v>396</v>
      </c>
      <c r="K917" s="42">
        <v>3.0566666666666659E-2</v>
      </c>
    </row>
    <row r="918" spans="1:11" x14ac:dyDescent="0.2">
      <c r="A918" s="36">
        <v>21</v>
      </c>
      <c r="B918" s="36">
        <v>10</v>
      </c>
      <c r="C918" s="36" t="s">
        <v>778</v>
      </c>
      <c r="D918" s="36">
        <v>650023340</v>
      </c>
      <c r="E918" s="36">
        <v>3427</v>
      </c>
      <c r="F918" s="82" t="s">
        <v>1097</v>
      </c>
      <c r="G918" s="62"/>
      <c r="H918" s="82"/>
      <c r="I918" s="44">
        <f t="shared" ref="I918:K918" si="330">SUM(I915:I917)</f>
        <v>466259</v>
      </c>
      <c r="J918" s="44">
        <f t="shared" si="330"/>
        <v>3902</v>
      </c>
      <c r="K918" s="45">
        <f t="shared" si="330"/>
        <v>1.3972666666666664</v>
      </c>
    </row>
    <row r="919" spans="1:11" x14ac:dyDescent="0.2">
      <c r="A919" s="31">
        <v>22</v>
      </c>
      <c r="B919" s="31">
        <v>10</v>
      </c>
      <c r="C919" s="31" t="s">
        <v>778</v>
      </c>
      <c r="D919" s="31">
        <v>600098532</v>
      </c>
      <c r="E919" s="61">
        <v>5484</v>
      </c>
      <c r="F919" s="75" t="s">
        <v>212</v>
      </c>
      <c r="G919" s="61">
        <v>3141</v>
      </c>
      <c r="H919" s="75" t="s">
        <v>212</v>
      </c>
      <c r="I919" s="41">
        <v>325165</v>
      </c>
      <c r="J919" s="41">
        <v>2060</v>
      </c>
      <c r="K919" s="42">
        <v>0.98</v>
      </c>
    </row>
    <row r="920" spans="1:11" x14ac:dyDescent="0.2">
      <c r="A920" s="36">
        <v>22</v>
      </c>
      <c r="B920" s="36">
        <v>10</v>
      </c>
      <c r="C920" s="36" t="s">
        <v>778</v>
      </c>
      <c r="D920" s="36">
        <v>600098532</v>
      </c>
      <c r="E920" s="36">
        <v>5484</v>
      </c>
      <c r="F920" s="82" t="s">
        <v>1098</v>
      </c>
      <c r="G920" s="62"/>
      <c r="H920" s="82"/>
      <c r="I920" s="44">
        <f t="shared" ref="I920:K920" si="331">SUM(I919:I919)</f>
        <v>325165</v>
      </c>
      <c r="J920" s="44">
        <f t="shared" si="331"/>
        <v>2060</v>
      </c>
      <c r="K920" s="45">
        <f t="shared" si="331"/>
        <v>0.98</v>
      </c>
    </row>
    <row r="921" spans="1:11" x14ac:dyDescent="0.2">
      <c r="A921" s="31">
        <v>23</v>
      </c>
      <c r="B921" s="31">
        <v>10</v>
      </c>
      <c r="C921" s="31" t="s">
        <v>778</v>
      </c>
      <c r="D921" s="31">
        <v>600099300</v>
      </c>
      <c r="E921" s="61">
        <v>5485</v>
      </c>
      <c r="F921" s="75" t="s">
        <v>336</v>
      </c>
      <c r="G921" s="61">
        <v>3141</v>
      </c>
      <c r="H921" s="75" t="s">
        <v>337</v>
      </c>
      <c r="I921" s="41">
        <v>71754</v>
      </c>
      <c r="J921" s="41">
        <v>836</v>
      </c>
      <c r="K921" s="42">
        <v>0.21329999999999999</v>
      </c>
    </row>
    <row r="922" spans="1:11" x14ac:dyDescent="0.2">
      <c r="A922" s="61">
        <v>23</v>
      </c>
      <c r="B922" s="76">
        <v>10</v>
      </c>
      <c r="C922" s="31" t="s">
        <v>778</v>
      </c>
      <c r="D922" s="75">
        <v>600099300</v>
      </c>
      <c r="E922" s="61">
        <v>5485</v>
      </c>
      <c r="F922" s="75" t="s">
        <v>336</v>
      </c>
      <c r="G922" s="61">
        <v>3143</v>
      </c>
      <c r="H922" s="75" t="s">
        <v>758</v>
      </c>
      <c r="I922" s="41">
        <v>11009</v>
      </c>
      <c r="J922" s="33">
        <v>540</v>
      </c>
      <c r="K922" s="42">
        <v>4.1700000000000001E-2</v>
      </c>
    </row>
    <row r="923" spans="1:11" x14ac:dyDescent="0.2">
      <c r="A923" s="36">
        <v>23</v>
      </c>
      <c r="B923" s="36">
        <v>10</v>
      </c>
      <c r="C923" s="36" t="s">
        <v>778</v>
      </c>
      <c r="D923" s="36">
        <v>600099300</v>
      </c>
      <c r="E923" s="36">
        <v>5485</v>
      </c>
      <c r="F923" s="82" t="s">
        <v>1099</v>
      </c>
      <c r="G923" s="62"/>
      <c r="H923" s="82"/>
      <c r="I923" s="44">
        <f t="shared" ref="I923:K923" si="332">SUM(I921:I922)</f>
        <v>82763</v>
      </c>
      <c r="J923" s="44">
        <f t="shared" si="332"/>
        <v>1376</v>
      </c>
      <c r="K923" s="45">
        <f t="shared" si="332"/>
        <v>0.255</v>
      </c>
    </row>
    <row r="924" spans="1:11" x14ac:dyDescent="0.2">
      <c r="A924" s="31">
        <v>24</v>
      </c>
      <c r="B924" s="31">
        <v>10</v>
      </c>
      <c r="C924" s="31" t="s">
        <v>778</v>
      </c>
      <c r="D924" s="31">
        <v>600098923</v>
      </c>
      <c r="E924" s="61">
        <v>5434</v>
      </c>
      <c r="F924" s="75" t="s">
        <v>213</v>
      </c>
      <c r="G924" s="61">
        <v>3141</v>
      </c>
      <c r="H924" s="75" t="s">
        <v>213</v>
      </c>
      <c r="I924" s="41">
        <v>151416</v>
      </c>
      <c r="J924" s="41">
        <v>714</v>
      </c>
      <c r="K924" s="42">
        <v>0.45670000000000011</v>
      </c>
    </row>
    <row r="925" spans="1:11" x14ac:dyDescent="0.2">
      <c r="A925" s="36">
        <v>24</v>
      </c>
      <c r="B925" s="36">
        <v>10</v>
      </c>
      <c r="C925" s="36" t="s">
        <v>778</v>
      </c>
      <c r="D925" s="36">
        <v>600098923</v>
      </c>
      <c r="E925" s="36">
        <v>5434</v>
      </c>
      <c r="F925" s="82" t="s">
        <v>1100</v>
      </c>
      <c r="G925" s="62"/>
      <c r="H925" s="82"/>
      <c r="I925" s="44">
        <f t="shared" ref="I925:K925" si="333">SUM(I924:I924)</f>
        <v>151416</v>
      </c>
      <c r="J925" s="44">
        <f t="shared" si="333"/>
        <v>714</v>
      </c>
      <c r="K925" s="45">
        <f t="shared" si="333"/>
        <v>0.45670000000000011</v>
      </c>
    </row>
    <row r="926" spans="1:11" x14ac:dyDescent="0.2">
      <c r="A926" s="31">
        <v>25</v>
      </c>
      <c r="B926" s="31">
        <v>10</v>
      </c>
      <c r="C926" s="31" t="s">
        <v>778</v>
      </c>
      <c r="D926" s="31">
        <v>600099253</v>
      </c>
      <c r="E926" s="61">
        <v>5433</v>
      </c>
      <c r="F926" s="75" t="s">
        <v>214</v>
      </c>
      <c r="G926" s="61">
        <v>3141</v>
      </c>
      <c r="H926" s="75" t="s">
        <v>315</v>
      </c>
      <c r="I926" s="41">
        <v>108929</v>
      </c>
      <c r="J926" s="41">
        <v>663</v>
      </c>
      <c r="K926" s="42">
        <v>0.32999999999999996</v>
      </c>
    </row>
    <row r="927" spans="1:11" x14ac:dyDescent="0.2">
      <c r="A927" s="61">
        <v>25</v>
      </c>
      <c r="B927" s="76">
        <v>10</v>
      </c>
      <c r="C927" s="31" t="s">
        <v>778</v>
      </c>
      <c r="D927" s="75">
        <v>600099253</v>
      </c>
      <c r="E927" s="61">
        <v>5433</v>
      </c>
      <c r="F927" s="83" t="s">
        <v>214</v>
      </c>
      <c r="G927" s="61">
        <v>3143</v>
      </c>
      <c r="H927" s="75" t="s">
        <v>759</v>
      </c>
      <c r="I927" s="41">
        <v>4770</v>
      </c>
      <c r="J927" s="33">
        <v>234</v>
      </c>
      <c r="K927" s="42">
        <v>1.8066666666666668E-2</v>
      </c>
    </row>
    <row r="928" spans="1:11" x14ac:dyDescent="0.2">
      <c r="A928" s="36">
        <v>25</v>
      </c>
      <c r="B928" s="36">
        <v>10</v>
      </c>
      <c r="C928" s="36" t="s">
        <v>778</v>
      </c>
      <c r="D928" s="36">
        <v>600099253</v>
      </c>
      <c r="E928" s="36">
        <v>5433</v>
      </c>
      <c r="F928" s="82" t="s">
        <v>1101</v>
      </c>
      <c r="G928" s="62"/>
      <c r="H928" s="82"/>
      <c r="I928" s="44">
        <f t="shared" ref="I928:K928" si="334">SUM(I926:I927)</f>
        <v>113699</v>
      </c>
      <c r="J928" s="44">
        <f t="shared" si="334"/>
        <v>897</v>
      </c>
      <c r="K928" s="45">
        <f t="shared" si="334"/>
        <v>0.34806666666666664</v>
      </c>
    </row>
    <row r="929" spans="1:11" x14ac:dyDescent="0.2">
      <c r="A929" s="31">
        <v>26</v>
      </c>
      <c r="B929" s="31">
        <v>10</v>
      </c>
      <c r="C929" s="31" t="s">
        <v>778</v>
      </c>
      <c r="D929" s="31">
        <v>600098711</v>
      </c>
      <c r="E929" s="61">
        <v>5486</v>
      </c>
      <c r="F929" s="75" t="s">
        <v>215</v>
      </c>
      <c r="G929" s="61">
        <v>3141</v>
      </c>
      <c r="H929" s="75" t="s">
        <v>215</v>
      </c>
      <c r="I929" s="41">
        <v>100549</v>
      </c>
      <c r="J929" s="41">
        <v>408</v>
      </c>
      <c r="K929" s="42">
        <v>0.30330000000000001</v>
      </c>
    </row>
    <row r="930" spans="1:11" x14ac:dyDescent="0.2">
      <c r="A930" s="36">
        <v>26</v>
      </c>
      <c r="B930" s="36">
        <v>10</v>
      </c>
      <c r="C930" s="36" t="s">
        <v>778</v>
      </c>
      <c r="D930" s="36">
        <v>600098711</v>
      </c>
      <c r="E930" s="36">
        <v>5486</v>
      </c>
      <c r="F930" s="82" t="s">
        <v>1102</v>
      </c>
      <c r="G930" s="62"/>
      <c r="H930" s="82"/>
      <c r="I930" s="44">
        <f t="shared" ref="I930:K930" si="335">SUM(I929:I929)</f>
        <v>100549</v>
      </c>
      <c r="J930" s="44">
        <f t="shared" si="335"/>
        <v>408</v>
      </c>
      <c r="K930" s="45">
        <f t="shared" si="335"/>
        <v>0.30330000000000001</v>
      </c>
    </row>
    <row r="931" spans="1:11" x14ac:dyDescent="0.2">
      <c r="A931" s="31">
        <v>27</v>
      </c>
      <c r="B931" s="31">
        <v>10</v>
      </c>
      <c r="C931" s="31" t="s">
        <v>778</v>
      </c>
      <c r="D931" s="31">
        <v>600079392</v>
      </c>
      <c r="E931" s="61">
        <v>2440</v>
      </c>
      <c r="F931" s="75" t="s">
        <v>195</v>
      </c>
      <c r="G931" s="61">
        <v>3141</v>
      </c>
      <c r="H931" s="75" t="s">
        <v>195</v>
      </c>
      <c r="I931" s="41">
        <v>124433</v>
      </c>
      <c r="J931" s="41">
        <v>544</v>
      </c>
      <c r="K931" s="42">
        <v>0.37669999999999992</v>
      </c>
    </row>
    <row r="932" spans="1:11" x14ac:dyDescent="0.2">
      <c r="A932" s="36">
        <v>27</v>
      </c>
      <c r="B932" s="36">
        <v>10</v>
      </c>
      <c r="C932" s="36" t="s">
        <v>778</v>
      </c>
      <c r="D932" s="36">
        <v>600079392</v>
      </c>
      <c r="E932" s="36">
        <v>2440</v>
      </c>
      <c r="F932" s="82" t="s">
        <v>1103</v>
      </c>
      <c r="G932" s="62"/>
      <c r="H932" s="82"/>
      <c r="I932" s="44">
        <f t="shared" ref="I932:K932" si="336">SUM(I931:I931)</f>
        <v>124433</v>
      </c>
      <c r="J932" s="44">
        <f t="shared" si="336"/>
        <v>544</v>
      </c>
      <c r="K932" s="45">
        <f t="shared" si="336"/>
        <v>0.37669999999999992</v>
      </c>
    </row>
    <row r="933" spans="1:11" x14ac:dyDescent="0.2">
      <c r="A933" s="31">
        <v>28</v>
      </c>
      <c r="B933" s="31">
        <v>10</v>
      </c>
      <c r="C933" s="31" t="s">
        <v>778</v>
      </c>
      <c r="D933" s="31">
        <v>600080048</v>
      </c>
      <c r="E933" s="61">
        <v>2303</v>
      </c>
      <c r="F933" s="75" t="s">
        <v>274</v>
      </c>
      <c r="G933" s="61">
        <v>3141</v>
      </c>
      <c r="H933" s="75" t="s">
        <v>196</v>
      </c>
      <c r="I933" s="41">
        <v>270592</v>
      </c>
      <c r="J933" s="41">
        <v>1445</v>
      </c>
      <c r="K933" s="42">
        <v>0.80669999999999997</v>
      </c>
    </row>
    <row r="934" spans="1:11" x14ac:dyDescent="0.2">
      <c r="A934" s="61">
        <v>28</v>
      </c>
      <c r="B934" s="76">
        <v>10</v>
      </c>
      <c r="C934" s="31" t="s">
        <v>778</v>
      </c>
      <c r="D934" s="75">
        <v>600080048</v>
      </c>
      <c r="E934" s="61">
        <v>2303</v>
      </c>
      <c r="F934" s="83" t="s">
        <v>274</v>
      </c>
      <c r="G934" s="61">
        <v>3143</v>
      </c>
      <c r="H934" s="75" t="s">
        <v>760</v>
      </c>
      <c r="I934" s="41">
        <v>5491</v>
      </c>
      <c r="J934" s="33">
        <v>270</v>
      </c>
      <c r="K934" s="42">
        <v>2.0799999999999999E-2</v>
      </c>
    </row>
    <row r="935" spans="1:11" x14ac:dyDescent="0.2">
      <c r="A935" s="36">
        <v>28</v>
      </c>
      <c r="B935" s="36">
        <v>10</v>
      </c>
      <c r="C935" s="36" t="s">
        <v>778</v>
      </c>
      <c r="D935" s="36">
        <v>600080048</v>
      </c>
      <c r="E935" s="36">
        <v>2303</v>
      </c>
      <c r="F935" s="82" t="s">
        <v>1104</v>
      </c>
      <c r="G935" s="62"/>
      <c r="H935" s="82"/>
      <c r="I935" s="44">
        <f t="shared" ref="I935:K935" si="337">SUM(I933:I934)</f>
        <v>276083</v>
      </c>
      <c r="J935" s="44">
        <f t="shared" si="337"/>
        <v>1715</v>
      </c>
      <c r="K935" s="45">
        <f t="shared" si="337"/>
        <v>0.82750000000000001</v>
      </c>
    </row>
    <row r="936" spans="1:11" x14ac:dyDescent="0.2">
      <c r="A936" s="31">
        <v>29</v>
      </c>
      <c r="B936" s="31">
        <v>10</v>
      </c>
      <c r="C936" s="31" t="s">
        <v>778</v>
      </c>
      <c r="D936" s="31">
        <v>600098931</v>
      </c>
      <c r="E936" s="61">
        <v>5437</v>
      </c>
      <c r="F936" s="75" t="s">
        <v>216</v>
      </c>
      <c r="G936" s="61">
        <v>3141</v>
      </c>
      <c r="H936" s="75" t="s">
        <v>216</v>
      </c>
      <c r="I936" s="41">
        <v>329290</v>
      </c>
      <c r="J936" s="41">
        <v>1904</v>
      </c>
      <c r="K936" s="42">
        <v>0.98330000000000028</v>
      </c>
    </row>
    <row r="937" spans="1:11" x14ac:dyDescent="0.2">
      <c r="A937" s="36">
        <v>29</v>
      </c>
      <c r="B937" s="36">
        <v>10</v>
      </c>
      <c r="C937" s="36" t="s">
        <v>778</v>
      </c>
      <c r="D937" s="36">
        <v>600098931</v>
      </c>
      <c r="E937" s="36">
        <v>5437</v>
      </c>
      <c r="F937" s="82" t="s">
        <v>1105</v>
      </c>
      <c r="G937" s="62"/>
      <c r="H937" s="82"/>
      <c r="I937" s="44">
        <f t="shared" ref="I937:K937" si="338">SUM(I936:I936)</f>
        <v>329290</v>
      </c>
      <c r="J937" s="44">
        <f t="shared" si="338"/>
        <v>1904</v>
      </c>
      <c r="K937" s="45">
        <f t="shared" si="338"/>
        <v>0.98330000000000028</v>
      </c>
    </row>
    <row r="938" spans="1:11" x14ac:dyDescent="0.2">
      <c r="A938" s="61">
        <v>30</v>
      </c>
      <c r="B938" s="76">
        <v>10</v>
      </c>
      <c r="C938" s="31" t="s">
        <v>778</v>
      </c>
      <c r="D938" s="75">
        <v>600099032</v>
      </c>
      <c r="E938" s="61">
        <v>5438</v>
      </c>
      <c r="F938" s="83" t="s">
        <v>761</v>
      </c>
      <c r="G938" s="61">
        <v>3143</v>
      </c>
      <c r="H938" s="75" t="s">
        <v>762</v>
      </c>
      <c r="I938" s="41">
        <v>4589</v>
      </c>
      <c r="J938" s="33">
        <v>225</v>
      </c>
      <c r="K938" s="42">
        <v>1.7383333333333334E-2</v>
      </c>
    </row>
    <row r="939" spans="1:11" x14ac:dyDescent="0.2">
      <c r="A939" s="36">
        <v>30</v>
      </c>
      <c r="B939" s="36">
        <v>10</v>
      </c>
      <c r="C939" s="36" t="s">
        <v>778</v>
      </c>
      <c r="D939" s="36">
        <v>600099032</v>
      </c>
      <c r="E939" s="36">
        <v>5438</v>
      </c>
      <c r="F939" s="82" t="s">
        <v>1106</v>
      </c>
      <c r="G939" s="62"/>
      <c r="H939" s="82"/>
      <c r="I939" s="44">
        <f t="shared" ref="I939:K939" si="339">SUM(I938:I938)</f>
        <v>4589</v>
      </c>
      <c r="J939" s="44">
        <f t="shared" si="339"/>
        <v>225</v>
      </c>
      <c r="K939" s="45">
        <f t="shared" si="339"/>
        <v>1.7383333333333334E-2</v>
      </c>
    </row>
    <row r="940" spans="1:11" x14ac:dyDescent="0.2">
      <c r="A940" s="31">
        <v>31</v>
      </c>
      <c r="B940" s="31">
        <v>10</v>
      </c>
      <c r="C940" s="31" t="s">
        <v>778</v>
      </c>
      <c r="D940" s="31">
        <v>600079406</v>
      </c>
      <c r="E940" s="61">
        <v>2441</v>
      </c>
      <c r="F940" s="75" t="s">
        <v>197</v>
      </c>
      <c r="G940" s="61">
        <v>3141</v>
      </c>
      <c r="H940" s="75" t="s">
        <v>197</v>
      </c>
      <c r="I940" s="41">
        <v>163841</v>
      </c>
      <c r="J940" s="41">
        <v>799</v>
      </c>
      <c r="K940" s="42">
        <v>0.49329999999999996</v>
      </c>
    </row>
    <row r="941" spans="1:11" x14ac:dyDescent="0.2">
      <c r="A941" s="36">
        <v>31</v>
      </c>
      <c r="B941" s="36">
        <v>10</v>
      </c>
      <c r="C941" s="36" t="s">
        <v>778</v>
      </c>
      <c r="D941" s="36">
        <v>600079406</v>
      </c>
      <c r="E941" s="36">
        <v>2441</v>
      </c>
      <c r="F941" s="82" t="s">
        <v>1107</v>
      </c>
      <c r="G941" s="62"/>
      <c r="H941" s="82"/>
      <c r="I941" s="44">
        <f t="shared" ref="I941:K941" si="340">SUM(I940:I940)</f>
        <v>163841</v>
      </c>
      <c r="J941" s="44">
        <f t="shared" si="340"/>
        <v>799</v>
      </c>
      <c r="K941" s="45">
        <f t="shared" si="340"/>
        <v>0.49329999999999996</v>
      </c>
    </row>
    <row r="942" spans="1:11" x14ac:dyDescent="0.2">
      <c r="A942" s="31">
        <v>32</v>
      </c>
      <c r="B942" s="31">
        <v>10</v>
      </c>
      <c r="C942" s="31" t="s">
        <v>778</v>
      </c>
      <c r="D942" s="31">
        <v>600080251</v>
      </c>
      <c r="E942" s="61">
        <v>2496</v>
      </c>
      <c r="F942" s="75" t="s">
        <v>198</v>
      </c>
      <c r="G942" s="61">
        <v>3141</v>
      </c>
      <c r="H942" s="75" t="s">
        <v>316</v>
      </c>
      <c r="I942" s="41">
        <v>187874</v>
      </c>
      <c r="J942" s="41">
        <v>1377</v>
      </c>
      <c r="K942" s="42">
        <v>0.55999999999999983</v>
      </c>
    </row>
    <row r="943" spans="1:11" x14ac:dyDescent="0.2">
      <c r="A943" s="61">
        <v>32</v>
      </c>
      <c r="B943" s="76">
        <v>10</v>
      </c>
      <c r="C943" s="31" t="s">
        <v>778</v>
      </c>
      <c r="D943" s="75">
        <v>600080251</v>
      </c>
      <c r="E943" s="61">
        <v>2496</v>
      </c>
      <c r="F943" s="83" t="s">
        <v>198</v>
      </c>
      <c r="G943" s="61">
        <v>3143</v>
      </c>
      <c r="H943" s="75" t="s">
        <v>763</v>
      </c>
      <c r="I943" s="41">
        <v>9178</v>
      </c>
      <c r="J943" s="33">
        <v>450</v>
      </c>
      <c r="K943" s="42">
        <v>3.4766666666666668E-2</v>
      </c>
    </row>
    <row r="944" spans="1:11" x14ac:dyDescent="0.2">
      <c r="A944" s="36">
        <v>32</v>
      </c>
      <c r="B944" s="36">
        <v>10</v>
      </c>
      <c r="C944" s="36" t="s">
        <v>778</v>
      </c>
      <c r="D944" s="36">
        <v>600080251</v>
      </c>
      <c r="E944" s="36">
        <v>2496</v>
      </c>
      <c r="F944" s="82" t="s">
        <v>1108</v>
      </c>
      <c r="G944" s="62"/>
      <c r="H944" s="82"/>
      <c r="I944" s="44">
        <f t="shared" ref="I944:K944" si="341">SUM(I942:I943)</f>
        <v>197052</v>
      </c>
      <c r="J944" s="44">
        <f t="shared" si="341"/>
        <v>1827</v>
      </c>
      <c r="K944" s="45">
        <f t="shared" si="341"/>
        <v>0.59476666666666644</v>
      </c>
    </row>
    <row r="945" spans="1:11" x14ac:dyDescent="0.2">
      <c r="A945" s="31">
        <v>33</v>
      </c>
      <c r="B945" s="31">
        <v>10</v>
      </c>
      <c r="C945" s="31" t="s">
        <v>778</v>
      </c>
      <c r="D945" s="31">
        <v>600098559</v>
      </c>
      <c r="E945" s="61">
        <v>5440</v>
      </c>
      <c r="F945" s="75" t="s">
        <v>202</v>
      </c>
      <c r="G945" s="61">
        <v>3141</v>
      </c>
      <c r="H945" s="75" t="s">
        <v>314</v>
      </c>
      <c r="I945" s="41">
        <v>66630</v>
      </c>
      <c r="J945" s="41">
        <v>528</v>
      </c>
      <c r="K945" s="42">
        <v>0.19999999999999996</v>
      </c>
    </row>
    <row r="946" spans="1:11" x14ac:dyDescent="0.2">
      <c r="A946" s="36">
        <v>33</v>
      </c>
      <c r="B946" s="36">
        <v>10</v>
      </c>
      <c r="C946" s="36" t="s">
        <v>778</v>
      </c>
      <c r="D946" s="36">
        <v>600098559</v>
      </c>
      <c r="E946" s="36">
        <v>5440</v>
      </c>
      <c r="F946" s="82" t="s">
        <v>1109</v>
      </c>
      <c r="G946" s="62"/>
      <c r="H946" s="82"/>
      <c r="I946" s="44">
        <f t="shared" ref="I946:K946" si="342">SUM(I945:I945)</f>
        <v>66630</v>
      </c>
      <c r="J946" s="44">
        <f t="shared" si="342"/>
        <v>528</v>
      </c>
      <c r="K946" s="45">
        <f t="shared" si="342"/>
        <v>0.19999999999999996</v>
      </c>
    </row>
    <row r="947" spans="1:11" x14ac:dyDescent="0.2">
      <c r="A947" s="31">
        <v>34</v>
      </c>
      <c r="B947" s="31">
        <v>10</v>
      </c>
      <c r="C947" s="31" t="s">
        <v>778</v>
      </c>
      <c r="D947" s="31">
        <v>600099270</v>
      </c>
      <c r="E947" s="61">
        <v>5441</v>
      </c>
      <c r="F947" s="75" t="s">
        <v>327</v>
      </c>
      <c r="G947" s="61">
        <v>3141</v>
      </c>
      <c r="H947" s="75" t="s">
        <v>327</v>
      </c>
      <c r="I947" s="41">
        <v>496140</v>
      </c>
      <c r="J947" s="41">
        <v>3810</v>
      </c>
      <c r="K947" s="42">
        <v>1.4833000000000003</v>
      </c>
    </row>
    <row r="948" spans="1:11" x14ac:dyDescent="0.2">
      <c r="A948" s="61">
        <v>34</v>
      </c>
      <c r="B948" s="76">
        <v>10</v>
      </c>
      <c r="C948" s="31" t="s">
        <v>778</v>
      </c>
      <c r="D948" s="75">
        <v>600099270</v>
      </c>
      <c r="E948" s="61">
        <v>5441</v>
      </c>
      <c r="F948" s="83" t="s">
        <v>327</v>
      </c>
      <c r="G948" s="61">
        <v>3143</v>
      </c>
      <c r="H948" s="75" t="s">
        <v>764</v>
      </c>
      <c r="I948" s="41">
        <v>9178</v>
      </c>
      <c r="J948" s="33">
        <v>450</v>
      </c>
      <c r="K948" s="42">
        <v>3.4766666666666668E-2</v>
      </c>
    </row>
    <row r="949" spans="1:11" x14ac:dyDescent="0.2">
      <c r="A949" s="36">
        <v>34</v>
      </c>
      <c r="B949" s="36">
        <v>10</v>
      </c>
      <c r="C949" s="36" t="s">
        <v>778</v>
      </c>
      <c r="D949" s="36">
        <v>600099270</v>
      </c>
      <c r="E949" s="36">
        <v>5441</v>
      </c>
      <c r="F949" s="82" t="s">
        <v>1110</v>
      </c>
      <c r="G949" s="62"/>
      <c r="H949" s="82"/>
      <c r="I949" s="44">
        <f t="shared" ref="I949:K949" si="343">SUM(I947:I948)</f>
        <v>505318</v>
      </c>
      <c r="J949" s="44">
        <f t="shared" si="343"/>
        <v>4260</v>
      </c>
      <c r="K949" s="45">
        <f t="shared" si="343"/>
        <v>1.5180666666666669</v>
      </c>
    </row>
    <row r="950" spans="1:11" x14ac:dyDescent="0.2">
      <c r="A950" s="31">
        <v>35</v>
      </c>
      <c r="B950" s="31">
        <v>10</v>
      </c>
      <c r="C950" s="31" t="s">
        <v>778</v>
      </c>
      <c r="D950" s="31">
        <v>650025873</v>
      </c>
      <c r="E950" s="61">
        <v>2306</v>
      </c>
      <c r="F950" s="75" t="s">
        <v>275</v>
      </c>
      <c r="G950" s="61">
        <v>3141</v>
      </c>
      <c r="H950" s="75" t="s">
        <v>199</v>
      </c>
      <c r="I950" s="41">
        <v>227059</v>
      </c>
      <c r="J950" s="41">
        <v>1122</v>
      </c>
      <c r="K950" s="42">
        <v>0.67669999999999986</v>
      </c>
    </row>
    <row r="951" spans="1:11" x14ac:dyDescent="0.2">
      <c r="A951" s="61">
        <v>35</v>
      </c>
      <c r="B951" s="76">
        <v>10</v>
      </c>
      <c r="C951" s="31" t="s">
        <v>778</v>
      </c>
      <c r="D951" s="75">
        <v>650025873</v>
      </c>
      <c r="E951" s="61">
        <v>2306</v>
      </c>
      <c r="F951" s="83" t="s">
        <v>275</v>
      </c>
      <c r="G951" s="61">
        <v>3143</v>
      </c>
      <c r="H951" s="75" t="s">
        <v>765</v>
      </c>
      <c r="I951" s="41">
        <v>4950</v>
      </c>
      <c r="J951" s="33">
        <v>243</v>
      </c>
      <c r="K951" s="42">
        <v>1.8750000000000003E-2</v>
      </c>
    </row>
    <row r="952" spans="1:11" x14ac:dyDescent="0.2">
      <c r="A952" s="36">
        <v>35</v>
      </c>
      <c r="B952" s="36">
        <v>10</v>
      </c>
      <c r="C952" s="36" t="s">
        <v>778</v>
      </c>
      <c r="D952" s="36">
        <v>650025873</v>
      </c>
      <c r="E952" s="36">
        <v>2306</v>
      </c>
      <c r="F952" s="82" t="s">
        <v>1111</v>
      </c>
      <c r="G952" s="62"/>
      <c r="H952" s="82"/>
      <c r="I952" s="44">
        <f t="shared" ref="I952:K952" si="344">SUM(I950:I951)</f>
        <v>232009</v>
      </c>
      <c r="J952" s="44">
        <f t="shared" si="344"/>
        <v>1365</v>
      </c>
      <c r="K952" s="45">
        <f t="shared" si="344"/>
        <v>0.6954499999999999</v>
      </c>
    </row>
    <row r="953" spans="1:11" x14ac:dyDescent="0.2">
      <c r="A953" s="31">
        <v>36</v>
      </c>
      <c r="B953" s="31">
        <v>10</v>
      </c>
      <c r="C953" s="31" t="s">
        <v>778</v>
      </c>
      <c r="D953" s="31">
        <v>600080111</v>
      </c>
      <c r="E953" s="91">
        <v>2447</v>
      </c>
      <c r="F953" s="75" t="s">
        <v>346</v>
      </c>
      <c r="G953" s="61">
        <v>3141</v>
      </c>
      <c r="H953" s="75" t="s">
        <v>354</v>
      </c>
      <c r="I953" s="41">
        <v>42359</v>
      </c>
      <c r="J953" s="41">
        <v>407</v>
      </c>
      <c r="K953" s="42">
        <v>0.12669999999999998</v>
      </c>
    </row>
    <row r="954" spans="1:11" x14ac:dyDescent="0.2">
      <c r="A954" s="87">
        <v>36</v>
      </c>
      <c r="B954" s="76">
        <v>10</v>
      </c>
      <c r="C954" s="31" t="s">
        <v>778</v>
      </c>
      <c r="D954" s="88">
        <v>600080111</v>
      </c>
      <c r="E954" s="87">
        <v>2447</v>
      </c>
      <c r="F954" s="88" t="s">
        <v>346</v>
      </c>
      <c r="G954" s="61">
        <v>3143</v>
      </c>
      <c r="H954" s="75" t="s">
        <v>766</v>
      </c>
      <c r="I954" s="41">
        <v>6239</v>
      </c>
      <c r="J954" s="33">
        <v>306</v>
      </c>
      <c r="K954" s="42">
        <v>2.3633333333333333E-2</v>
      </c>
    </row>
    <row r="955" spans="1:11" x14ac:dyDescent="0.2">
      <c r="A955" s="36">
        <v>36</v>
      </c>
      <c r="B955" s="36">
        <v>10</v>
      </c>
      <c r="C955" s="36" t="s">
        <v>778</v>
      </c>
      <c r="D955" s="36">
        <v>600080111</v>
      </c>
      <c r="E955" s="36">
        <v>2447</v>
      </c>
      <c r="F955" s="89" t="s">
        <v>1112</v>
      </c>
      <c r="G955" s="62"/>
      <c r="H955" s="82"/>
      <c r="I955" s="44">
        <f t="shared" ref="I955:K955" si="345">SUM(I953:I954)</f>
        <v>48598</v>
      </c>
      <c r="J955" s="44">
        <f t="shared" si="345"/>
        <v>713</v>
      </c>
      <c r="K955" s="45">
        <f t="shared" si="345"/>
        <v>0.15033333333333332</v>
      </c>
    </row>
    <row r="956" spans="1:11" x14ac:dyDescent="0.2">
      <c r="A956" s="31">
        <v>37</v>
      </c>
      <c r="B956" s="31">
        <v>10</v>
      </c>
      <c r="C956" s="31" t="s">
        <v>778</v>
      </c>
      <c r="D956" s="31">
        <v>600099067</v>
      </c>
      <c r="E956" s="61">
        <v>5455</v>
      </c>
      <c r="F956" s="75" t="s">
        <v>217</v>
      </c>
      <c r="G956" s="61">
        <v>3141</v>
      </c>
      <c r="H956" s="75" t="s">
        <v>217</v>
      </c>
      <c r="I956" s="41">
        <v>211442</v>
      </c>
      <c r="J956" s="41">
        <v>1037</v>
      </c>
      <c r="K956" s="42">
        <v>0.63669999999999982</v>
      </c>
    </row>
    <row r="957" spans="1:11" x14ac:dyDescent="0.2">
      <c r="A957" s="61">
        <v>37</v>
      </c>
      <c r="B957" s="76">
        <v>10</v>
      </c>
      <c r="C957" s="31" t="s">
        <v>778</v>
      </c>
      <c r="D957" s="75">
        <v>600099067</v>
      </c>
      <c r="E957" s="61">
        <v>5455</v>
      </c>
      <c r="F957" s="83" t="s">
        <v>217</v>
      </c>
      <c r="G957" s="61">
        <v>3143</v>
      </c>
      <c r="H957" s="75" t="s">
        <v>767</v>
      </c>
      <c r="I957" s="41">
        <v>4228</v>
      </c>
      <c r="J957" s="33">
        <v>207</v>
      </c>
      <c r="K957" s="42">
        <v>1.6016666666666672E-2</v>
      </c>
    </row>
    <row r="958" spans="1:11" x14ac:dyDescent="0.2">
      <c r="A958" s="36">
        <v>37</v>
      </c>
      <c r="B958" s="36">
        <v>10</v>
      </c>
      <c r="C958" s="36" t="s">
        <v>778</v>
      </c>
      <c r="D958" s="36">
        <v>600099067</v>
      </c>
      <c r="E958" s="36">
        <v>5455</v>
      </c>
      <c r="F958" s="82" t="s">
        <v>1113</v>
      </c>
      <c r="G958" s="62"/>
      <c r="H958" s="82"/>
      <c r="I958" s="44">
        <f t="shared" ref="I958:K958" si="346">SUM(I956:I957)</f>
        <v>215670</v>
      </c>
      <c r="J958" s="44">
        <f t="shared" si="346"/>
        <v>1244</v>
      </c>
      <c r="K958" s="45">
        <f t="shared" si="346"/>
        <v>0.6527166666666665</v>
      </c>
    </row>
    <row r="959" spans="1:11" x14ac:dyDescent="0.2">
      <c r="A959" s="31">
        <v>38</v>
      </c>
      <c r="B959" s="31">
        <v>10</v>
      </c>
      <c r="C959" s="31" t="s">
        <v>778</v>
      </c>
      <c r="D959" s="92">
        <v>600099091</v>
      </c>
      <c r="E959" s="61">
        <v>5470</v>
      </c>
      <c r="F959" s="75" t="s">
        <v>218</v>
      </c>
      <c r="G959" s="61">
        <v>3141</v>
      </c>
      <c r="H959" s="75" t="s">
        <v>219</v>
      </c>
      <c r="I959" s="41">
        <v>209207</v>
      </c>
      <c r="J959" s="41">
        <v>1202</v>
      </c>
      <c r="K959" s="42">
        <v>0.62999999999999989</v>
      </c>
    </row>
    <row r="960" spans="1:11" x14ac:dyDescent="0.2">
      <c r="A960" s="31">
        <v>38</v>
      </c>
      <c r="B960" s="31">
        <v>10</v>
      </c>
      <c r="C960" s="31" t="s">
        <v>778</v>
      </c>
      <c r="D960" s="92">
        <v>600099091</v>
      </c>
      <c r="E960" s="61">
        <v>5470</v>
      </c>
      <c r="F960" s="75" t="s">
        <v>218</v>
      </c>
      <c r="G960" s="61">
        <v>3141</v>
      </c>
      <c r="H960" s="75" t="s">
        <v>457</v>
      </c>
      <c r="I960" s="41">
        <v>63714</v>
      </c>
      <c r="J960" s="41">
        <v>726</v>
      </c>
      <c r="K960" s="42">
        <v>0.19329999999999997</v>
      </c>
    </row>
    <row r="961" spans="1:11" x14ac:dyDescent="0.2">
      <c r="A961" s="61">
        <v>38</v>
      </c>
      <c r="B961" s="76">
        <v>10</v>
      </c>
      <c r="C961" s="31" t="s">
        <v>778</v>
      </c>
      <c r="D961" s="75">
        <v>600099091</v>
      </c>
      <c r="E961" s="61">
        <v>5470</v>
      </c>
      <c r="F961" s="83" t="s">
        <v>218</v>
      </c>
      <c r="G961" s="61">
        <v>3143</v>
      </c>
      <c r="H961" s="75" t="s">
        <v>768</v>
      </c>
      <c r="I961" s="41">
        <v>8250</v>
      </c>
      <c r="J961" s="33">
        <v>405</v>
      </c>
      <c r="K961" s="42">
        <v>3.125E-2</v>
      </c>
    </row>
    <row r="962" spans="1:11" x14ac:dyDescent="0.2">
      <c r="A962" s="36">
        <v>38</v>
      </c>
      <c r="B962" s="36">
        <v>10</v>
      </c>
      <c r="C962" s="36" t="s">
        <v>778</v>
      </c>
      <c r="D962" s="36">
        <v>600099091</v>
      </c>
      <c r="E962" s="36">
        <v>5470</v>
      </c>
      <c r="F962" s="82" t="s">
        <v>1114</v>
      </c>
      <c r="G962" s="62"/>
      <c r="H962" s="82"/>
      <c r="I962" s="44">
        <f t="shared" ref="I962:K962" si="347">SUM(I959:I961)</f>
        <v>281171</v>
      </c>
      <c r="J962" s="44">
        <f t="shared" si="347"/>
        <v>2333</v>
      </c>
      <c r="K962" s="45">
        <f t="shared" si="347"/>
        <v>0.85454999999999992</v>
      </c>
    </row>
    <row r="963" spans="1:11" x14ac:dyDescent="0.2">
      <c r="A963" s="59"/>
      <c r="B963" s="59"/>
      <c r="C963" s="59"/>
      <c r="D963" s="59"/>
      <c r="E963" s="60"/>
      <c r="F963" s="59"/>
      <c r="G963" s="60"/>
      <c r="H963" s="59"/>
      <c r="I963" s="57">
        <f>I962+I958+I955+I952+I949+I946+I944+I941+I939+I937+I935+I932+I930+I928+I925+I923+I920+I918+I914+I911+I909+I906+I904+I901+I897+I895+I893+I891+I887+I884+I882+I880+I878+I876+I874+I872+I870</f>
        <v>9894037</v>
      </c>
      <c r="J963" s="57">
        <f t="shared" ref="J963:K963" si="348">J962+J958+J955+J952+J949+J946+J944+J941+J939+J937+J935+J932+J930+J928+J925+J923+J920+J918+J914+J911+J909+J906+J904+J901+J897+J895+J893+J891+J887+J884+J882+J880+J878+J876+J874+J872+J870</f>
        <v>88531</v>
      </c>
      <c r="K963" s="58">
        <f t="shared" si="348"/>
        <v>29.893433333333331</v>
      </c>
    </row>
    <row r="964" spans="1:11" x14ac:dyDescent="0.2">
      <c r="A964" s="93" t="s">
        <v>1117</v>
      </c>
      <c r="B964" s="94"/>
      <c r="C964" s="94"/>
      <c r="D964" s="94"/>
      <c r="E964" s="95"/>
      <c r="F964" s="94"/>
      <c r="G964" s="95"/>
      <c r="H964" s="94"/>
      <c r="I964" s="96">
        <f>I963+I866+I793+I718+I656+I496+I463+I413+I314+I251</f>
        <v>107720524</v>
      </c>
      <c r="J964" s="96">
        <f>J963+J866+J793+J718+J656+J496+J463+J413+J314+J251</f>
        <v>952781</v>
      </c>
      <c r="K964" s="97">
        <f>K963+K866+K793+K718+K656+K496+K463+K413+K314+K251</f>
        <v>325.85189999999994</v>
      </c>
    </row>
    <row r="966" spans="1:11" x14ac:dyDescent="0.2">
      <c r="H966" s="25" t="s">
        <v>0</v>
      </c>
      <c r="I966" s="26">
        <f>SUM(I967:I969)</f>
        <v>107720524</v>
      </c>
      <c r="J966" s="26">
        <f t="shared" ref="J966:K966" si="349">SUM(J967:J969)</f>
        <v>952781</v>
      </c>
      <c r="K966" s="27">
        <f t="shared" si="349"/>
        <v>325.85189999999989</v>
      </c>
    </row>
    <row r="967" spans="1:11" x14ac:dyDescent="0.2">
      <c r="H967" s="28">
        <v>3141</v>
      </c>
      <c r="I967" s="29">
        <f>SUMIF($G$5:$G$962,"=3141",I$5:I$962)</f>
        <v>101229988</v>
      </c>
      <c r="J967" s="29">
        <f>SUMIF($G$5:$G$962,"=3141",J$5:J$962)</f>
        <v>802424</v>
      </c>
      <c r="K967" s="30">
        <f>SUMIF($G$5:$G$962,"=3141",K$5:K$962)</f>
        <v>303.46299999999991</v>
      </c>
    </row>
    <row r="968" spans="1:11" x14ac:dyDescent="0.2">
      <c r="H968" s="28">
        <v>3143</v>
      </c>
      <c r="I968" s="29">
        <f>SUMIF($G$5:$G$962,"=3143",I$5:I$962)</f>
        <v>2631231</v>
      </c>
      <c r="J968" s="29">
        <f>SUMIF($G$5:$G$962,"=3143",J$5:J$962)</f>
        <v>126465</v>
      </c>
      <c r="K968" s="30">
        <f>SUMIF($G$5:$G$962,"=3143",K$5:K$962)</f>
        <v>9.9667999999999939</v>
      </c>
    </row>
    <row r="969" spans="1:11" x14ac:dyDescent="0.2">
      <c r="H969" s="28">
        <v>3233</v>
      </c>
      <c r="I969" s="29">
        <f>SUMIF($G$5:$G$962,"=3233",I$5:I$962)</f>
        <v>3859305</v>
      </c>
      <c r="J969" s="29">
        <f>SUMIF($G$5:$G$962,"=3233",J$5:J$962)</f>
        <v>23892</v>
      </c>
      <c r="K969" s="30">
        <f>SUMIF($G$5:$G$962,"=3233",K$5:K$962)</f>
        <v>12.4221</v>
      </c>
    </row>
    <row r="970" spans="1:11" x14ac:dyDescent="0.2">
      <c r="K970"/>
    </row>
    <row r="971" spans="1:11" x14ac:dyDescent="0.2">
      <c r="I971"/>
      <c r="J971"/>
      <c r="K971"/>
    </row>
    <row r="972" spans="1:11" x14ac:dyDescent="0.2">
      <c r="I972"/>
      <c r="J972"/>
      <c r="K972"/>
    </row>
  </sheetData>
  <hyperlinks>
    <hyperlink ref="F3" r:id="rId1" xr:uid="{CBAC81D0-B6C5-4419-AD81-D6B4FC42FF2E}"/>
  </hyperlinks>
  <pageMargins left="0.70866141732283472" right="0.19685039370078741" top="0.78740157480314965" bottom="0.78740157480314965" header="0.31496062992125984" footer="0.31496062992125984"/>
  <pageSetup paperSize="8" scale="93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OBEC</vt:lpstr>
      <vt:lpstr>OBEC!Oblast_tisku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Havelka</dc:creator>
  <cp:lastModifiedBy>Parmová Kateřina</cp:lastModifiedBy>
  <cp:lastPrinted>2025-06-12T12:00:35Z</cp:lastPrinted>
  <dcterms:created xsi:type="dcterms:W3CDTF">2003-11-21T19:37:53Z</dcterms:created>
  <dcterms:modified xsi:type="dcterms:W3CDTF">2025-06-18T11:10:25Z</dcterms:modified>
</cp:coreProperties>
</file>