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ODDĚLENÍ FINANCOVÁNÍ NEPŘÍMÝCH NÁKLADŮ\UCTARNA\EDULK\2024\"/>
    </mc:Choice>
  </mc:AlternateContent>
  <xr:revisionPtr revIDLastSave="0" documentId="13_ncr:1_{EC39FA85-229B-4226-ACDE-F7EF3B14C115}" xr6:coauthVersionLast="47" xr6:coauthVersionMax="47" xr10:uidLastSave="{00000000-0000-0000-0000-000000000000}"/>
  <bookViews>
    <workbookView xWindow="-120" yWindow="-120" windowWidth="29040" windowHeight="15840" tabRatio="742" activeTab="1" xr2:uid="{00000000-000D-0000-FFFF-FFFF00000000}"/>
  </bookViews>
  <sheets>
    <sheet name="Popis SÚ a nákl.účtů" sheetId="1" r:id="rId1"/>
    <sheet name="Transfery" sheetId="2" r:id="rId2"/>
    <sheet name="Transferové odpisy" sheetId="30" r:id="rId3"/>
    <sheet name="Rozdělení HV" sheetId="10" r:id="rId4"/>
  </sheets>
  <definedNames>
    <definedName name="_xlnm.Print_Titles" localSheetId="2">'Transferové odpisy'!$4:$5</definedName>
    <definedName name="_xlnm.Print_Titles" localSheetId="1">Transfery!$4:$5</definedName>
    <definedName name="_xlnm.Print_Area" localSheetId="0">'Popis SÚ a nákl.účtů'!$A$1:$D$150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2" l="1"/>
  <c r="B94" i="1" l="1"/>
  <c r="B138" i="1"/>
  <c r="C11" i="10" l="1"/>
  <c r="B137" i="1"/>
  <c r="B140" i="1"/>
  <c r="I79" i="2" l="1"/>
  <c r="D79" i="2"/>
  <c r="E79" i="2"/>
  <c r="F79" i="2"/>
  <c r="G79" i="2"/>
  <c r="H79" i="2"/>
  <c r="C79" i="2"/>
  <c r="M79" i="2"/>
  <c r="C82" i="2" l="1"/>
  <c r="J1" i="30"/>
  <c r="C2" i="30"/>
  <c r="E32" i="30"/>
  <c r="E31" i="30"/>
  <c r="E30" i="30"/>
  <c r="I26" i="30" l="1"/>
  <c r="B122" i="1" s="1"/>
  <c r="H26" i="30"/>
  <c r="K77" i="2" s="1"/>
  <c r="K79" i="2" s="1"/>
  <c r="G26" i="30"/>
  <c r="E26" i="30"/>
  <c r="D26" i="30"/>
  <c r="C26" i="30"/>
  <c r="J25" i="30"/>
  <c r="J24" i="30"/>
  <c r="J23" i="30"/>
  <c r="J22" i="30"/>
  <c r="J21" i="30"/>
  <c r="J20" i="30"/>
  <c r="J19" i="30"/>
  <c r="J18" i="30"/>
  <c r="F26" i="30"/>
  <c r="L76" i="2" s="1"/>
  <c r="J17" i="30"/>
  <c r="J16" i="30"/>
  <c r="J15" i="30"/>
  <c r="J14" i="30"/>
  <c r="J13" i="30"/>
  <c r="J12" i="30"/>
  <c r="J11" i="30"/>
  <c r="J10" i="30"/>
  <c r="J9" i="30"/>
  <c r="J8" i="30"/>
  <c r="J7" i="30"/>
  <c r="J6" i="30"/>
  <c r="B136" i="1"/>
  <c r="B141" i="1" s="1"/>
  <c r="B102" i="1"/>
  <c r="C129" i="1"/>
  <c r="B129" i="1"/>
  <c r="L79" i="2" l="1"/>
  <c r="J26" i="30"/>
  <c r="B120" i="1"/>
  <c r="D94" i="1"/>
  <c r="B77" i="1"/>
  <c r="D59" i="1"/>
  <c r="B59" i="1"/>
  <c r="C22" i="10"/>
  <c r="C24" i="10" s="1"/>
  <c r="D77" i="1"/>
  <c r="D111" i="1"/>
  <c r="J86" i="2"/>
  <c r="C24" i="1"/>
  <c r="C10" i="1"/>
  <c r="C11" i="1"/>
  <c r="C15" i="1"/>
  <c r="C31" i="10"/>
  <c r="C30" i="10"/>
  <c r="C29" i="10"/>
  <c r="J88" i="2"/>
  <c r="J87" i="2"/>
  <c r="E2" i="10"/>
  <c r="J1" i="2"/>
  <c r="D121" i="1"/>
  <c r="D122" i="1"/>
  <c r="D119" i="1"/>
  <c r="C17" i="1"/>
  <c r="C9" i="1"/>
  <c r="B3" i="10"/>
  <c r="D2" i="2"/>
  <c r="B29" i="1"/>
  <c r="D16" i="1"/>
  <c r="C85" i="2" l="1"/>
  <c r="J77" i="2"/>
  <c r="E29" i="30"/>
  <c r="C83" i="2"/>
  <c r="B40" i="1" s="1"/>
  <c r="B39" i="1" s="1"/>
  <c r="C8" i="1"/>
  <c r="B100" i="1"/>
  <c r="C28" i="10"/>
  <c r="J85" i="2"/>
  <c r="B111" i="1" l="1"/>
  <c r="J79" i="2"/>
  <c r="C8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Pavla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C131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příjmeme fondu investic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machovap</author>
    <author>Pavla</author>
  </authors>
  <commentList>
    <comment ref="J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H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388/972</t>
        </r>
      </text>
    </comment>
    <comment ref="I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J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L75" authorId="2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K77" authorId="2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F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Znovu opsat hodnotu ze sloupce "D", když bylo zařazeno až v roce 2019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B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 shapeId="0" xr:uid="{00000000-0006-0000-0300-000002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doplťe</t>
        </r>
      </text>
    </comment>
    <comment ref="A9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 shapeId="0" xr:uid="{00000000-0006-0000-0300-000004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doplňte</t>
        </r>
      </text>
    </comment>
    <comment ref="A20" authorId="1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výkaz zisků a ztrát …..hl.+ doplňk. činnost, účet 493 Výsledek hospodaření běžného účetního období
</t>
        </r>
      </text>
    </comment>
    <comment ref="C2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</commentList>
</comments>
</file>

<file path=xl/sharedStrings.xml><?xml version="1.0" encoding="utf-8"?>
<sst xmlns="http://schemas.openxmlformats.org/spreadsheetml/2006/main" count="620" uniqueCount="231">
  <si>
    <t>241 - provozní účet</t>
  </si>
  <si>
    <t>241 - krytí RF</t>
  </si>
  <si>
    <t>241 - krytí IF</t>
  </si>
  <si>
    <t>241 - krytí FO</t>
  </si>
  <si>
    <t>Celkem 241</t>
  </si>
  <si>
    <t>Měna v Kč</t>
  </si>
  <si>
    <t>Měna v Eur</t>
  </si>
  <si>
    <t>243 - FKSP</t>
  </si>
  <si>
    <t>261 - Pokladna EU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</si>
  <si>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</si>
  <si>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</si>
  <si>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</si>
  <si>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</si>
  <si>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</si>
  <si>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</si>
  <si>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381 - NPO</t>
  </si>
  <si>
    <t>383 - Výdaje PO</t>
  </si>
  <si>
    <t>385 - Příjmy PO</t>
  </si>
  <si>
    <t>388 - Dohad.účty aktivní</t>
  </si>
  <si>
    <t>částka</t>
  </si>
  <si>
    <t>Popis operace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</si>
  <si>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</si>
  <si>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</si>
  <si>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</si>
  <si>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</si>
  <si>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</si>
  <si>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</si>
  <si>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</si>
  <si>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</si>
  <si>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Popis operace (doplatek po vyúčtování, vratka …)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</si>
  <si>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</si>
  <si>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</si>
  <si>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</si>
  <si>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</si>
  <si>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</si>
  <si>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</si>
  <si>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</si>
  <si>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</si>
  <si>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</si>
  <si>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</si>
  <si>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</si>
  <si>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413,414 - rezervní fond</t>
  </si>
  <si>
    <t>Přídel do fondu z HV</t>
  </si>
  <si>
    <t>Úhrada sankcí</t>
  </si>
  <si>
    <t>Posílení IF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</si>
  <si>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</si>
  <si>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</si>
  <si>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</si>
  <si>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</si>
  <si>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</si>
  <si>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</si>
  <si>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</si>
  <si>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</si>
  <si>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Investič. dotace z rozpočtu zřizovatele</t>
  </si>
  <si>
    <t>Ostatní tvorba</t>
  </si>
  <si>
    <t xml:space="preserve">Opravy a údržba </t>
  </si>
  <si>
    <t>Rekonstrukce a modernizace</t>
  </si>
  <si>
    <t>Pořízení dl.majetku</t>
  </si>
  <si>
    <t>Úhrada zhorš.HV</t>
  </si>
  <si>
    <t>Dohady</t>
  </si>
  <si>
    <t>Výnosy z nároků na dotace</t>
  </si>
  <si>
    <t>384 - Výnosy PO</t>
  </si>
  <si>
    <t xml:space="preserve">Vysvětlivky: </t>
  </si>
  <si>
    <t>X        zde se žádný záznam neprovádí</t>
  </si>
  <si>
    <t>Mimořádný odpis</t>
  </si>
  <si>
    <t>Uplatnění vyhlášky č. 410/2009 Sb. § 66  odst.8 neuhraz. odpisy</t>
  </si>
  <si>
    <t xml:space="preserve"> </t>
  </si>
  <si>
    <t>Název projektu, UZ (každá jednotl. dotace=řádek)</t>
  </si>
  <si>
    <t>672 Dotace a transfery</t>
  </si>
  <si>
    <t>374 + 472</t>
  </si>
  <si>
    <t>Zálohy</t>
  </si>
  <si>
    <t>Konečný zůstatek účtů</t>
  </si>
  <si>
    <t>241 - BÚ-nepřevedený podíl</t>
  </si>
  <si>
    <t>- dotace celkem(transfery)</t>
  </si>
  <si>
    <t>Název příspěv.organizace:</t>
  </si>
  <si>
    <t>648 Čerpání fondů</t>
  </si>
  <si>
    <t>* dopište popis položky</t>
  </si>
  <si>
    <t>RF SÚ 413</t>
  </si>
  <si>
    <t>RF SÚ 414</t>
  </si>
  <si>
    <t>Fond odměn</t>
  </si>
  <si>
    <t>z toho: elektřina</t>
  </si>
  <si>
    <t>z toho: plyn</t>
  </si>
  <si>
    <t>z toho: ostatní</t>
  </si>
  <si>
    <t xml:space="preserve">241 - běžný účet </t>
  </si>
  <si>
    <t>Hlavní činnost</t>
  </si>
  <si>
    <t>Doplňková činnost</t>
  </si>
  <si>
    <t>Pravidelný roční odpis dle schv. odpisového plánu</t>
  </si>
  <si>
    <t>412 - FKSP (vyhl.114/2002 Sb.)</t>
  </si>
  <si>
    <t>FKSP (§5 vyhl.114/2002 Sb.)</t>
  </si>
  <si>
    <t>účtování podle ČÚS 704 bod 5.5.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</si>
  <si>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</si>
  <si>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</si>
  <si>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</si>
  <si>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</si>
  <si>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</si>
  <si>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Odvod do rozpočtu zřizovatele z odpisů</t>
  </si>
  <si>
    <t>Sestavil:</t>
  </si>
  <si>
    <t>……………………...…..</t>
  </si>
  <si>
    <t>Telefon:</t>
  </si>
  <si>
    <t>Ředitel organizace: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</si>
  <si>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</si>
  <si>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</si>
  <si>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</si>
  <si>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</si>
  <si>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</si>
  <si>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</si>
  <si>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</si>
  <si>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</si>
  <si>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</si>
  <si>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t xml:space="preserve">Daň z příjmu právnických osob </t>
  </si>
  <si>
    <r>
      <t xml:space="preserve">VH  CELKEM po zdanění </t>
    </r>
    <r>
      <rPr>
        <sz val="11"/>
        <rFont val="Arial"/>
        <family val="2"/>
        <charset val="238"/>
      </rPr>
      <t>(zisk + /  ztráta -)</t>
    </r>
  </si>
  <si>
    <t xml:space="preserve">Bankovní účty: </t>
  </si>
  <si>
    <t>261 - Pokladna CZK</t>
  </si>
  <si>
    <t>261 - Pokladna cizí měny</t>
  </si>
  <si>
    <t>x</t>
  </si>
  <si>
    <t>z toho transferové odpisy 403 MD</t>
  </si>
  <si>
    <t>645,646 Výnosy z prodeje dl. majetku kromě pozemků</t>
  </si>
  <si>
    <t>645 Výnosy z prodeje DNM</t>
  </si>
  <si>
    <t xml:space="preserve">646 Výnosy z prodeje DHM </t>
  </si>
  <si>
    <t>z toho okruhy doplň. činnosti dle Zřizovací listiny:</t>
  </si>
  <si>
    <t>Datum sestavení:</t>
  </si>
  <si>
    <t>……………………………</t>
  </si>
  <si>
    <t xml:space="preserve"> obrat MD 403 - Odpisy IM z dotace EU    </t>
  </si>
  <si>
    <t>Zúčtované dohady/MZ         (obrat D 388)</t>
  </si>
  <si>
    <t>Kapitola rozpočtu KÚ</t>
  </si>
  <si>
    <t>Provozní příspěvek - odpisy</t>
  </si>
  <si>
    <t>Investiční dotace od zřizovatele</t>
  </si>
  <si>
    <t>Neinv.dot.na opravy majetku od zřiz.</t>
  </si>
  <si>
    <t>261 - Pokladna FKSP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</si>
  <si>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</si>
  <si>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</si>
  <si>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</si>
  <si>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</si>
  <si>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</si>
  <si>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t>92004    Invest.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</si>
  <si>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</si>
  <si>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</si>
  <si>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</si>
  <si>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</si>
  <si>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Dotace EU - převod nevyčerp. prostředků podle zák. č. 250/2000 Sb.</t>
  </si>
  <si>
    <t>33353 Přímé náklady na vzdělávání</t>
  </si>
  <si>
    <t>Ostatní jinde neuvedené</t>
  </si>
  <si>
    <t>416 - fond investic</t>
  </si>
  <si>
    <t>Ostatní příjmy</t>
  </si>
  <si>
    <t>Peněžní dary do fondu</t>
  </si>
  <si>
    <t>Závodní stravování vlastní i cizí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</si>
  <si>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</si>
  <si>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</si>
  <si>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</si>
  <si>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</si>
  <si>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</si>
  <si>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</si>
  <si>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Příspěvek na penzijní připojištění či životní připojištění</t>
  </si>
  <si>
    <t>Ostatní čerpání</t>
  </si>
  <si>
    <t>Čerpání účelových darů</t>
  </si>
  <si>
    <t>Odvody k čerpání fondu odměn</t>
  </si>
  <si>
    <t>Čerpání daňové úspory</t>
  </si>
  <si>
    <t xml:space="preserve">Čerpání dotace EU - převod nevyčerp. prostř. podle zák. č. 250/2000 Sb. </t>
  </si>
  <si>
    <t>Vysvětlení nekrytí fondu či nesouladu finančního krytí s fondem:</t>
  </si>
  <si>
    <t>Výnosy z prodeje dl. hm. majetku</t>
  </si>
  <si>
    <t xml:space="preserve">Investiční dary a příspěvky </t>
  </si>
  <si>
    <t>Elektrická energie</t>
  </si>
  <si>
    <t>Plyn</t>
  </si>
  <si>
    <t>Pára, jiná topná energie</t>
  </si>
  <si>
    <t>Ostatní - vodné, stočné, srážková voda atd.</t>
  </si>
  <si>
    <t>513 Občerstvení  v hlavní činnosti:</t>
  </si>
  <si>
    <t>Hrazené z hl. činnosti z ost. zdrojů a projektů</t>
  </si>
  <si>
    <t>Částka z prodeje maj. nad 40 000,- Kč</t>
  </si>
  <si>
    <t>Částka z prodeje DDHM a DDNM</t>
  </si>
  <si>
    <t>Další rozvoj organizace, časový nesoulad nezi náklady a výnosy</t>
  </si>
  <si>
    <t>Rok pořízení   MM/RRRR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</si>
  <si>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</si>
  <si>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</si>
  <si>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</si>
  <si>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</si>
  <si>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</si>
  <si>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</si>
  <si>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</si>
  <si>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</si>
  <si>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opravy transferového účtu - nutno vysvětlit</t>
  </si>
  <si>
    <t>13014 Potravinová pomoc</t>
  </si>
  <si>
    <t>číslo org.: 14xx</t>
  </si>
  <si>
    <t>103533063 Šablony - evropský podíl</t>
  </si>
  <si>
    <t>Nákup dlouhodobého majetku</t>
  </si>
  <si>
    <t>Spolupráce ČR - Sasko 2020 - podíl ČR</t>
  </si>
  <si>
    <t>Spolupráce ČR - Sasko 2020 - podíl EU</t>
  </si>
  <si>
    <t>33354 Přímé nákl.– sport. gymnázia</t>
  </si>
  <si>
    <t>33063 NAKAP II. neinvestice (i šablony III.)</t>
  </si>
  <si>
    <t>33063 Šablony  II.</t>
  </si>
  <si>
    <t>170533086 Doučování</t>
  </si>
  <si>
    <t>170533087 Digit. učební pomůcky</t>
  </si>
  <si>
    <t>170533088 Prevence dig. propasti</t>
  </si>
  <si>
    <t>170533093 Podpora škol se znevýhod. žáky</t>
  </si>
  <si>
    <t>Provozní příspěvek - elektřina</t>
  </si>
  <si>
    <t>Provozní příspěvek - plyn</t>
  </si>
  <si>
    <t>Provozní příspěvek - pára</t>
  </si>
  <si>
    <t>Popis majetku s transferovým podílem + inventární číslo majetku</t>
  </si>
  <si>
    <t>Rozpis transferů 2024</t>
  </si>
  <si>
    <t>Přijaté zálohy 2024                (obrat D 374, 472)</t>
  </si>
  <si>
    <t>Zúčtované 2024        (obrat MD 374, 472)</t>
  </si>
  <si>
    <t>Výnosy transferů 2024               (obrat MD 388)</t>
  </si>
  <si>
    <t>Investiční dotace poskytnutá v roce 2024  416 Fond investic   (401MD/416D)</t>
  </si>
  <si>
    <t>KS k 31.03.2024</t>
  </si>
  <si>
    <t>PS k 01.01.2024</t>
  </si>
  <si>
    <t>Hrazené z provoz. příspěvku</t>
  </si>
  <si>
    <t>Celkem krytí FI</t>
  </si>
  <si>
    <t>Fond investic</t>
  </si>
  <si>
    <t>INVESTIČNÍ MAJETEK 2024  Transferové odpisy</t>
  </si>
  <si>
    <t>33351 Provázející učitelé ve školách</t>
  </si>
  <si>
    <t>Firmičky - Česko - Polsko - podíl ČR</t>
  </si>
  <si>
    <t>NAKAP II. investice</t>
  </si>
  <si>
    <t>143X33092 OP JAK</t>
  </si>
  <si>
    <t>počáteční stav 403 k 01.01.2024</t>
  </si>
  <si>
    <t>Transferové odpisy  rok 2024</t>
  </si>
  <si>
    <t>Rozpuštěný transfer k 31.12.2023</t>
  </si>
  <si>
    <t>Výsledek hospodaření (VH) - rok 2024</t>
  </si>
  <si>
    <t>A.   Výsledek hospodaření za rok 2024</t>
  </si>
  <si>
    <t>VH CELKEM  k 31.03. před zdaněním</t>
  </si>
  <si>
    <t>Výše investičního transferu z pořizovací ceny majetku pořízeného po 01.01.2024</t>
  </si>
  <si>
    <t>Vlastní transferové odpisy v hlavní činnosti za 01-03/2024</t>
  </si>
  <si>
    <t>Vlastní transferové odpisy v doplňkové činnosti za 01-03/2024</t>
  </si>
  <si>
    <t>PS  374 + 472         k 01.01.2024</t>
  </si>
  <si>
    <t>Převod nevyčerp.fin. prostředků EU z RF 414 na zálohy SÚ ( D 472)     k 01.01.2024</t>
  </si>
  <si>
    <t>PS  388 transfery                 k 01.01.2024</t>
  </si>
  <si>
    <t>Komentář k účetní závěrce k 31.03.2024</t>
  </si>
  <si>
    <t>Firmičky - Česko - Polsko - podíl EU</t>
  </si>
  <si>
    <t>Přídel do fondu 01-03</t>
  </si>
  <si>
    <t>551 Odpisy</t>
  </si>
  <si>
    <t>502 Energie</t>
  </si>
  <si>
    <t>Komentář ke vzniku VH</t>
  </si>
  <si>
    <t xml:space="preserve">103133063 Šablony - národní podíl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</si>
</sst>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.00\ &quot;Kč&quot;"/>
    <numFmt numFmtId="166" formatCode="#,##0.00\ _K_č"/>
    <numFmt numFmtId="167" formatCode="[$-F800]dddd\,\ mmmm\ dd\,\ yyyy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22" fillId="0" borderId="0"/>
  </cellStyleXfs>
  <cellXfs count="43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165" fontId="0" fillId="0" borderId="11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4" xfId="0" applyBorder="1"/>
    <xf numFmtId="0" fontId="4" fillId="0" borderId="0" xfId="0" applyFont="1"/>
    <xf numFmtId="0" fontId="0" fillId="0" borderId="13" xfId="0" applyBorder="1"/>
    <xf numFmtId="165" fontId="0" fillId="0" borderId="0" xfId="0" applyNumberFormat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165" fontId="0" fillId="0" borderId="12" xfId="0" applyNumberFormat="1" applyBorder="1"/>
    <xf numFmtId="0" fontId="0" fillId="0" borderId="0" xfId="0" applyAlignment="1">
      <alignment shrinkToFit="1"/>
    </xf>
    <xf numFmtId="165" fontId="10" fillId="0" borderId="4" xfId="0" applyNumberFormat="1" applyFont="1" applyBorder="1"/>
    <xf numFmtId="165" fontId="10" fillId="0" borderId="10" xfId="0" applyNumberFormat="1" applyFont="1" applyBorder="1"/>
    <xf numFmtId="165" fontId="1" fillId="0" borderId="4" xfId="0" applyNumberFormat="1" applyFont="1" applyBorder="1"/>
    <xf numFmtId="165" fontId="10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0" fillId="0" borderId="21" xfId="0" applyNumberFormat="1" applyFont="1" applyBorder="1"/>
    <xf numFmtId="0" fontId="0" fillId="0" borderId="22" xfId="0" applyBorder="1" applyAlignment="1">
      <alignment shrinkToFit="1"/>
    </xf>
    <xf numFmtId="165" fontId="0" fillId="0" borderId="23" xfId="0" applyNumberFormat="1" applyBorder="1"/>
    <xf numFmtId="0" fontId="0" fillId="0" borderId="24" xfId="0" applyBorder="1" applyAlignment="1">
      <alignment shrinkToFit="1"/>
    </xf>
    <xf numFmtId="165" fontId="10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0" fillId="0" borderId="0" xfId="0" applyAlignment="1">
      <alignment horizontal="left"/>
    </xf>
    <xf numFmtId="0" fontId="9" fillId="2" borderId="13" xfId="0" applyFont="1" applyFill="1" applyBorder="1"/>
    <xf numFmtId="165" fontId="0" fillId="0" borderId="29" xfId="0" applyNumberForma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/>
    <xf numFmtId="0" fontId="9" fillId="0" borderId="16" xfId="0" applyFont="1" applyBorder="1" applyAlignment="1">
      <alignment wrapText="1"/>
    </xf>
    <xf numFmtId="165" fontId="9" fillId="0" borderId="4" xfId="0" applyNumberFormat="1" applyFont="1" applyBorder="1"/>
    <xf numFmtId="0" fontId="9" fillId="0" borderId="8" xfId="0" applyFont="1" applyBorder="1" applyAlignment="1">
      <alignment horizontal="right"/>
    </xf>
    <xf numFmtId="165" fontId="9" fillId="0" borderId="6" xfId="0" applyNumberFormat="1" applyFont="1" applyBorder="1"/>
    <xf numFmtId="165" fontId="9" fillId="0" borderId="8" xfId="0" applyNumberFormat="1" applyFont="1" applyBorder="1"/>
    <xf numFmtId="165" fontId="9" fillId="0" borderId="0" xfId="0" applyNumberFormat="1" applyFont="1"/>
    <xf numFmtId="165" fontId="9" fillId="0" borderId="1" xfId="0" applyNumberFormat="1" applyFont="1" applyBorder="1" applyAlignment="1">
      <alignment horizontal="center"/>
    </xf>
    <xf numFmtId="0" fontId="5" fillId="0" borderId="0" xfId="0" applyFont="1"/>
    <xf numFmtId="0" fontId="3" fillId="2" borderId="0" xfId="0" applyFont="1" applyFill="1"/>
    <xf numFmtId="0" fontId="3" fillId="2" borderId="7" xfId="0" applyFont="1" applyFill="1" applyBorder="1"/>
    <xf numFmtId="0" fontId="3" fillId="2" borderId="7" xfId="0" applyFont="1" applyFill="1" applyBorder="1" applyAlignment="1">
      <alignment wrapText="1"/>
    </xf>
    <xf numFmtId="165" fontId="9" fillId="0" borderId="1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/>
    <xf numFmtId="0" fontId="3" fillId="0" borderId="1" xfId="0" applyFont="1" applyBorder="1"/>
    <xf numFmtId="0" fontId="8" fillId="0" borderId="0" xfId="0" applyFont="1" applyAlignment="1">
      <alignment horizontal="left"/>
    </xf>
    <xf numFmtId="0" fontId="8" fillId="0" borderId="4" xfId="0" applyFont="1" applyBorder="1"/>
    <xf numFmtId="165" fontId="8" fillId="0" borderId="19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0" fillId="3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2" fillId="0" borderId="0" xfId="0" applyFont="1"/>
    <xf numFmtId="0" fontId="8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5" fillId="4" borderId="0" xfId="0" applyFont="1" applyFill="1"/>
    <xf numFmtId="0" fontId="0" fillId="4" borderId="0" xfId="0" applyFill="1"/>
    <xf numFmtId="0" fontId="15" fillId="0" borderId="0" xfId="0" applyFont="1" applyAlignment="1">
      <alignment horizontal="right"/>
    </xf>
    <xf numFmtId="165" fontId="5" fillId="0" borderId="1" xfId="0" applyNumberFormat="1" applyFont="1" applyBorder="1"/>
    <xf numFmtId="0" fontId="8" fillId="0" borderId="0" xfId="0" applyFont="1" applyAlignment="1">
      <alignment wrapText="1"/>
    </xf>
    <xf numFmtId="165" fontId="12" fillId="0" borderId="39" xfId="0" applyNumberFormat="1" applyFont="1" applyBorder="1"/>
    <xf numFmtId="165" fontId="12" fillId="0" borderId="40" xfId="0" applyNumberFormat="1" applyFont="1" applyBorder="1"/>
    <xf numFmtId="165" fontId="20" fillId="5" borderId="41" xfId="0" applyNumberFormat="1" applyFont="1" applyFill="1" applyBorder="1"/>
    <xf numFmtId="165" fontId="15" fillId="0" borderId="0" xfId="0" applyNumberFormat="1" applyFont="1"/>
    <xf numFmtId="165" fontId="11" fillId="0" borderId="0" xfId="0" applyNumberFormat="1" applyFont="1"/>
    <xf numFmtId="165" fontId="5" fillId="0" borderId="0" xfId="0" applyNumberFormat="1" applyFont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165" fontId="5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0" fillId="6" borderId="2" xfId="0" applyNumberFormat="1" applyFill="1" applyBorder="1" applyAlignment="1">
      <alignment horizontal="center"/>
    </xf>
    <xf numFmtId="165" fontId="0" fillId="6" borderId="4" xfId="0" applyNumberFormat="1" applyFill="1" applyBorder="1" applyAlignment="1">
      <alignment horizontal="center"/>
    </xf>
    <xf numFmtId="165" fontId="0" fillId="6" borderId="28" xfId="0" applyNumberFormat="1" applyFill="1" applyBorder="1" applyAlignment="1">
      <alignment horizontal="center"/>
    </xf>
    <xf numFmtId="165" fontId="0" fillId="6" borderId="29" xfId="0" applyNumberFormat="1" applyFill="1" applyBorder="1" applyAlignment="1">
      <alignment horizontal="center"/>
    </xf>
    <xf numFmtId="165" fontId="8" fillId="6" borderId="1" xfId="0" applyNumberFormat="1" applyFont="1" applyFill="1" applyBorder="1" applyAlignment="1">
      <alignment horizontal="center"/>
    </xf>
    <xf numFmtId="165" fontId="8" fillId="6" borderId="19" xfId="0" applyNumberFormat="1" applyFont="1" applyFill="1" applyBorder="1" applyAlignment="1">
      <alignment horizontal="center"/>
    </xf>
    <xf numFmtId="165" fontId="8" fillId="6" borderId="10" xfId="0" applyNumberFormat="1" applyFont="1" applyFill="1" applyBorder="1" applyAlignment="1">
      <alignment horizontal="center"/>
    </xf>
    <xf numFmtId="165" fontId="8" fillId="6" borderId="21" xfId="0" applyNumberFormat="1" applyFont="1" applyFill="1" applyBorder="1" applyAlignment="1">
      <alignment horizontal="center"/>
    </xf>
    <xf numFmtId="165" fontId="0" fillId="7" borderId="1" xfId="0" applyNumberFormat="1" applyFill="1" applyBorder="1" applyProtection="1">
      <protection locked="0"/>
    </xf>
    <xf numFmtId="165" fontId="0" fillId="7" borderId="11" xfId="0" applyNumberFormat="1" applyFill="1" applyBorder="1" applyProtection="1">
      <protection locked="0"/>
    </xf>
    <xf numFmtId="165" fontId="0" fillId="7" borderId="1" xfId="0" applyNumberFormat="1" applyFill="1" applyBorder="1"/>
    <xf numFmtId="165" fontId="0" fillId="7" borderId="32" xfId="0" applyNumberFormat="1" applyFill="1" applyBorder="1" applyProtection="1">
      <protection locked="0"/>
    </xf>
    <xf numFmtId="165" fontId="0" fillId="7" borderId="8" xfId="0" applyNumberFormat="1" applyFill="1" applyBorder="1"/>
    <xf numFmtId="165" fontId="0" fillId="7" borderId="3" xfId="0" applyNumberFormat="1" applyFill="1" applyBorder="1"/>
    <xf numFmtId="165" fontId="0" fillId="7" borderId="4" xfId="0" applyNumberFormat="1" applyFill="1" applyBorder="1"/>
    <xf numFmtId="0" fontId="8" fillId="7" borderId="0" xfId="0" applyFont="1" applyFill="1" applyAlignment="1">
      <alignment horizontal="left"/>
    </xf>
    <xf numFmtId="14" fontId="0" fillId="7" borderId="0" xfId="0" applyNumberFormat="1" applyFill="1" applyAlignment="1">
      <alignment horizontal="left"/>
    </xf>
    <xf numFmtId="0" fontId="0" fillId="7" borderId="0" xfId="0" applyFill="1" applyAlignment="1">
      <alignment horizontal="left"/>
    </xf>
    <xf numFmtId="49" fontId="8" fillId="0" borderId="57" xfId="0" applyNumberFormat="1" applyFont="1" applyBorder="1"/>
    <xf numFmtId="49" fontId="8" fillId="0" borderId="48" xfId="0" applyNumberFormat="1" applyFont="1" applyBorder="1"/>
    <xf numFmtId="0" fontId="23" fillId="8" borderId="0" xfId="0" applyFont="1" applyFill="1"/>
    <xf numFmtId="49" fontId="23" fillId="8" borderId="48" xfId="0" applyNumberFormat="1" applyFont="1" applyFill="1" applyBorder="1"/>
    <xf numFmtId="49" fontId="23" fillId="8" borderId="58" xfId="0" applyNumberFormat="1" applyFont="1" applyFill="1" applyBorder="1"/>
    <xf numFmtId="49" fontId="23" fillId="8" borderId="23" xfId="0" applyNumberFormat="1" applyFont="1" applyFill="1" applyBorder="1"/>
    <xf numFmtId="49" fontId="23" fillId="8" borderId="4" xfId="0" applyNumberFormat="1" applyFont="1" applyFill="1" applyBorder="1"/>
    <xf numFmtId="49" fontId="23" fillId="8" borderId="25" xfId="0" applyNumberFormat="1" applyFont="1" applyFill="1" applyBorder="1"/>
    <xf numFmtId="0" fontId="8" fillId="0" borderId="57" xfId="0" applyFont="1" applyBorder="1" applyAlignment="1">
      <alignment wrapText="1"/>
    </xf>
    <xf numFmtId="0" fontId="8" fillId="0" borderId="48" xfId="0" applyFont="1" applyBorder="1"/>
    <xf numFmtId="0" fontId="8" fillId="0" borderId="57" xfId="0" applyFont="1" applyBorder="1"/>
    <xf numFmtId="165" fontId="8" fillId="6" borderId="32" xfId="0" applyNumberFormat="1" applyFont="1" applyFill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0" fontId="0" fillId="0" borderId="60" xfId="0" applyBorder="1"/>
    <xf numFmtId="0" fontId="8" fillId="0" borderId="1" xfId="0" applyFont="1" applyBorder="1" applyAlignment="1">
      <alignment horizontal="center" vertical="center" wrapText="1"/>
    </xf>
    <xf numFmtId="0" fontId="8" fillId="8" borderId="0" xfId="0" applyFont="1" applyFill="1"/>
    <xf numFmtId="0" fontId="0" fillId="8" borderId="0" xfId="0" applyFill="1"/>
    <xf numFmtId="165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>
      <alignment horizontal="center" vertical="center"/>
    </xf>
    <xf numFmtId="49" fontId="23" fillId="8" borderId="1" xfId="0" applyNumberFormat="1" applyFont="1" applyFill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/>
    </xf>
    <xf numFmtId="165" fontId="0" fillId="6" borderId="22" xfId="0" applyNumberForma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0" fillId="6" borderId="32" xfId="0" applyNumberFormat="1" applyFill="1" applyBorder="1" applyAlignment="1">
      <alignment horizontal="center"/>
    </xf>
    <xf numFmtId="165" fontId="0" fillId="6" borderId="3" xfId="0" applyNumberForma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27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6" borderId="59" xfId="0" applyNumberFormat="1" applyFill="1" applyBorder="1" applyAlignment="1">
      <alignment horizontal="center"/>
    </xf>
    <xf numFmtId="165" fontId="0" fillId="6" borderId="35" xfId="0" applyNumberFormat="1" applyFill="1" applyBorder="1" applyAlignment="1">
      <alignment horizontal="center"/>
    </xf>
    <xf numFmtId="165" fontId="8" fillId="6" borderId="22" xfId="0" applyNumberFormat="1" applyFont="1" applyFill="1" applyBorder="1" applyAlignment="1">
      <alignment horizontal="center"/>
    </xf>
    <xf numFmtId="165" fontId="0" fillId="6" borderId="23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6" borderId="62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5" fontId="0" fillId="6" borderId="65" xfId="0" applyNumberFormat="1" applyFill="1" applyBorder="1" applyAlignment="1">
      <alignment horizontal="center"/>
    </xf>
    <xf numFmtId="165" fontId="8" fillId="6" borderId="24" xfId="0" applyNumberFormat="1" applyFont="1" applyFill="1" applyBorder="1" applyAlignment="1">
      <alignment horizontal="center"/>
    </xf>
    <xf numFmtId="165" fontId="0" fillId="6" borderId="25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65" xfId="0" applyNumberFormat="1" applyBorder="1" applyAlignment="1">
      <alignment horizontal="center"/>
    </xf>
    <xf numFmtId="165" fontId="0" fillId="0" borderId="62" xfId="0" applyNumberForma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8" fillId="6" borderId="29" xfId="0" applyNumberFormat="1" applyFont="1" applyFill="1" applyBorder="1" applyAlignment="1">
      <alignment horizontal="center"/>
    </xf>
    <xf numFmtId="165" fontId="0" fillId="6" borderId="43" xfId="0" applyNumberFormat="1" applyFill="1" applyBorder="1" applyAlignment="1">
      <alignment horizontal="center"/>
    </xf>
    <xf numFmtId="165" fontId="0" fillId="6" borderId="21" xfId="0" applyNumberFormat="1" applyFill="1" applyBorder="1" applyAlignment="1">
      <alignment horizontal="center"/>
    </xf>
    <xf numFmtId="165" fontId="0" fillId="6" borderId="10" xfId="0" applyNumberFormat="1" applyFill="1" applyBorder="1" applyAlignment="1">
      <alignment horizontal="center"/>
    </xf>
    <xf numFmtId="0" fontId="8" fillId="0" borderId="66" xfId="0" applyFont="1" applyBorder="1" applyAlignment="1">
      <alignment wrapText="1"/>
    </xf>
    <xf numFmtId="165" fontId="0" fillId="6" borderId="37" xfId="0" applyNumberFormat="1" applyFill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8" fillId="0" borderId="59" xfId="0" applyNumberFormat="1" applyFont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165" fontId="9" fillId="0" borderId="59" xfId="0" applyNumberFormat="1" applyFont="1" applyBorder="1" applyAlignment="1">
      <alignment horizontal="center"/>
    </xf>
    <xf numFmtId="165" fontId="8" fillId="6" borderId="23" xfId="0" applyNumberFormat="1" applyFont="1" applyFill="1" applyBorder="1" applyAlignment="1">
      <alignment horizontal="center"/>
    </xf>
    <xf numFmtId="165" fontId="8" fillId="6" borderId="4" xfId="0" applyNumberFormat="1" applyFont="1" applyFill="1" applyBorder="1" applyAlignment="1">
      <alignment horizontal="center"/>
    </xf>
    <xf numFmtId="0" fontId="0" fillId="6" borderId="0" xfId="0" applyFill="1"/>
    <xf numFmtId="165" fontId="0" fillId="0" borderId="67" xfId="0" applyNumberFormat="1" applyBorder="1" applyAlignment="1">
      <alignment horizontal="center"/>
    </xf>
    <xf numFmtId="165" fontId="0" fillId="0" borderId="43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8" fillId="0" borderId="48" xfId="0" applyFont="1" applyBorder="1" applyAlignment="1">
      <alignment wrapText="1"/>
    </xf>
    <xf numFmtId="0" fontId="8" fillId="0" borderId="25" xfId="0" applyFont="1" applyBorder="1" applyAlignment="1">
      <alignment horizontal="left"/>
    </xf>
    <xf numFmtId="165" fontId="0" fillId="6" borderId="24" xfId="0" applyNumberFormat="1" applyFill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0" fillId="0" borderId="55" xfId="0" applyNumberFormat="1" applyBorder="1" applyAlignment="1">
      <alignment horizontal="center"/>
    </xf>
    <xf numFmtId="165" fontId="0" fillId="0" borderId="70" xfId="0" applyNumberFormat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0" fillId="0" borderId="68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0" fillId="0" borderId="69" xfId="0" applyNumberForma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0" fillId="0" borderId="7" xfId="0" applyBorder="1" applyAlignment="1">
      <alignment vertical="center" wrapText="1"/>
    </xf>
    <xf numFmtId="165" fontId="3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165" fontId="8" fillId="0" borderId="0" xfId="0" applyNumberFormat="1" applyFont="1"/>
    <xf numFmtId="165" fontId="8" fillId="6" borderId="9" xfId="0" applyNumberFormat="1" applyFont="1" applyFill="1" applyBorder="1" applyAlignment="1">
      <alignment horizontal="center"/>
    </xf>
    <xf numFmtId="165" fontId="8" fillId="6" borderId="28" xfId="0" applyNumberFormat="1" applyFont="1" applyFill="1" applyBorder="1" applyAlignment="1">
      <alignment horizontal="center"/>
    </xf>
    <xf numFmtId="165" fontId="8" fillId="6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15" fillId="0" borderId="12" xfId="0" applyNumberFormat="1" applyFont="1" applyBorder="1"/>
    <xf numFmtId="0" fontId="15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5" fillId="10" borderId="18" xfId="0" applyFont="1" applyFill="1" applyBorder="1"/>
    <xf numFmtId="165" fontId="8" fillId="6" borderId="50" xfId="0" applyNumberFormat="1" applyFont="1" applyFill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65" fontId="8" fillId="6" borderId="66" xfId="0" applyNumberFormat="1" applyFont="1" applyFill="1" applyBorder="1" applyAlignment="1">
      <alignment horizontal="center"/>
    </xf>
    <xf numFmtId="165" fontId="8" fillId="7" borderId="28" xfId="0" applyNumberFormat="1" applyFon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165" fontId="0" fillId="7" borderId="4" xfId="0" applyNumberFormat="1" applyFill="1" applyBorder="1" applyProtection="1">
      <protection locked="0"/>
    </xf>
    <xf numFmtId="0" fontId="23" fillId="0" borderId="0" xfId="0" applyFont="1"/>
    <xf numFmtId="0" fontId="15" fillId="10" borderId="13" xfId="0" applyFont="1" applyFill="1" applyBorder="1"/>
    <xf numFmtId="49" fontId="8" fillId="0" borderId="24" xfId="0" applyNumberFormat="1" applyFont="1" applyBorder="1" applyAlignment="1">
      <alignment horizontal="center" vertical="center"/>
    </xf>
    <xf numFmtId="49" fontId="25" fillId="0" borderId="19" xfId="2" applyNumberFormat="1" applyFont="1" applyBorder="1" applyAlignment="1">
      <alignment wrapText="1"/>
    </xf>
    <xf numFmtId="49" fontId="25" fillId="0" borderId="19" xfId="2" applyNumberFormat="1" applyFont="1" applyBorder="1" applyAlignment="1">
      <alignment vertical="top" wrapText="1"/>
    </xf>
    <xf numFmtId="49" fontId="25" fillId="0" borderId="19" xfId="2" applyNumberFormat="1" applyFont="1" applyBorder="1" applyAlignment="1">
      <alignment horizontal="left" wrapText="1"/>
    </xf>
    <xf numFmtId="49" fontId="8" fillId="0" borderId="19" xfId="0" applyNumberFormat="1" applyFont="1" applyBorder="1" applyAlignment="1">
      <alignment wrapText="1"/>
    </xf>
    <xf numFmtId="0" fontId="8" fillId="0" borderId="65" xfId="0" applyFont="1" applyBorder="1" applyAlignment="1">
      <alignment wrapText="1"/>
    </xf>
    <xf numFmtId="165" fontId="15" fillId="0" borderId="13" xfId="0" applyNumberFormat="1" applyFont="1" applyBorder="1"/>
    <xf numFmtId="165" fontId="15" fillId="0" borderId="15" xfId="0" applyNumberFormat="1" applyFont="1" applyBorder="1"/>
    <xf numFmtId="165" fontId="23" fillId="0" borderId="4" xfId="0" applyNumberFormat="1" applyFont="1" applyBorder="1"/>
    <xf numFmtId="165" fontId="8" fillId="6" borderId="25" xfId="0" applyNumberFormat="1" applyFont="1" applyFill="1" applyBorder="1" applyAlignment="1">
      <alignment horizontal="center"/>
    </xf>
    <xf numFmtId="165" fontId="8" fillId="0" borderId="61" xfId="0" applyNumberFormat="1" applyFont="1" applyBorder="1" applyAlignment="1">
      <alignment horizontal="center"/>
    </xf>
    <xf numFmtId="165" fontId="8" fillId="6" borderId="48" xfId="0" applyNumberFormat="1" applyFont="1" applyFill="1" applyBorder="1" applyAlignment="1">
      <alignment horizontal="center"/>
    </xf>
    <xf numFmtId="165" fontId="8" fillId="0" borderId="71" xfId="0" applyNumberFormat="1" applyFont="1" applyBorder="1" applyAlignment="1">
      <alignment horizontal="center"/>
    </xf>
    <xf numFmtId="165" fontId="8" fillId="0" borderId="54" xfId="0" applyNumberFormat="1" applyFont="1" applyBorder="1" applyAlignment="1">
      <alignment horizontal="center"/>
    </xf>
    <xf numFmtId="0" fontId="3" fillId="7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59" xfId="0" applyNumberFormat="1" applyBorder="1" applyAlignment="1">
      <alignment horizontal="center"/>
    </xf>
    <xf numFmtId="166" fontId="0" fillId="0" borderId="43" xfId="0" applyNumberFormat="1" applyBorder="1" applyAlignment="1">
      <alignment horizontal="center"/>
    </xf>
    <xf numFmtId="166" fontId="0" fillId="0" borderId="47" xfId="0" applyNumberFormat="1" applyBorder="1" applyAlignment="1">
      <alignment horizontal="center"/>
    </xf>
    <xf numFmtId="166" fontId="25" fillId="0" borderId="2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2" xfId="0" applyNumberForma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0" fillId="0" borderId="32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5" fontId="8" fillId="0" borderId="24" xfId="0" applyNumberFormat="1" applyFont="1" applyBorder="1" applyAlignment="1">
      <alignment horizontal="center"/>
    </xf>
    <xf numFmtId="0" fontId="8" fillId="0" borderId="6" xfId="0" applyFont="1" applyBorder="1"/>
    <xf numFmtId="167" fontId="3" fillId="0" borderId="0" xfId="0" applyNumberFormat="1" applyFont="1"/>
    <xf numFmtId="49" fontId="3" fillId="0" borderId="0" xfId="0" applyNumberFormat="1" applyFont="1"/>
    <xf numFmtId="165" fontId="0" fillId="0" borderId="0" xfId="0" applyNumberFormat="1" applyAlignment="1">
      <alignment horizontal="center"/>
    </xf>
    <xf numFmtId="0" fontId="1" fillId="0" borderId="1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48" xfId="0" applyFont="1" applyBorder="1"/>
    <xf numFmtId="0" fontId="1" fillId="0" borderId="66" xfId="0" applyFont="1" applyBorder="1"/>
    <xf numFmtId="0" fontId="1" fillId="0" borderId="48" xfId="0" applyFont="1" applyBorder="1" applyAlignment="1">
      <alignment wrapText="1"/>
    </xf>
    <xf numFmtId="165" fontId="1" fillId="6" borderId="29" xfId="0" applyNumberFormat="1" applyFont="1" applyFill="1" applyBorder="1" applyAlignment="1">
      <alignment horizontal="center"/>
    </xf>
    <xf numFmtId="165" fontId="1" fillId="6" borderId="22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wrapText="1"/>
    </xf>
    <xf numFmtId="0" fontId="1" fillId="0" borderId="4" xfId="0" applyFont="1" applyBorder="1"/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49" fontId="1" fillId="0" borderId="48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/>
    </xf>
    <xf numFmtId="49" fontId="8" fillId="0" borderId="35" xfId="0" applyNumberFormat="1" applyFont="1" applyBorder="1" applyAlignment="1">
      <alignment wrapText="1"/>
    </xf>
    <xf numFmtId="166" fontId="0" fillId="0" borderId="29" xfId="0" applyNumberFormat="1" applyBorder="1"/>
    <xf numFmtId="166" fontId="0" fillId="0" borderId="77" xfId="0" applyNumberForma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6" fontId="0" fillId="0" borderId="44" xfId="0" applyNumberFormat="1" applyBorder="1" applyAlignment="1">
      <alignment horizontal="center"/>
    </xf>
    <xf numFmtId="166" fontId="0" fillId="0" borderId="69" xfId="0" applyNumberFormat="1" applyBorder="1" applyAlignment="1">
      <alignment horizontal="center"/>
    </xf>
    <xf numFmtId="0" fontId="1" fillId="0" borderId="51" xfId="0" applyFont="1" applyBorder="1"/>
    <xf numFmtId="165" fontId="0" fillId="0" borderId="78" xfId="0" applyNumberFormat="1" applyBorder="1" applyAlignment="1">
      <alignment horizontal="center"/>
    </xf>
    <xf numFmtId="0" fontId="1" fillId="0" borderId="57" xfId="0" applyFont="1" applyBorder="1"/>
    <xf numFmtId="0" fontId="23" fillId="8" borderId="48" xfId="0" applyFont="1" applyFill="1" applyBorder="1"/>
    <xf numFmtId="0" fontId="23" fillId="8" borderId="58" xfId="0" applyFont="1" applyFill="1" applyBorder="1"/>
    <xf numFmtId="165" fontId="0" fillId="0" borderId="79" xfId="0" applyNumberFormat="1" applyBorder="1" applyAlignment="1">
      <alignment horizontal="center"/>
    </xf>
    <xf numFmtId="0" fontId="23" fillId="8" borderId="57" xfId="0" applyFont="1" applyFill="1" applyBorder="1"/>
    <xf numFmtId="0" fontId="5" fillId="0" borderId="22" xfId="0" applyFont="1" applyBorder="1"/>
    <xf numFmtId="165" fontId="3" fillId="0" borderId="23" xfId="0" applyNumberFormat="1" applyFont="1" applyBorder="1" applyAlignment="1">
      <alignment horizontal="right"/>
    </xf>
    <xf numFmtId="165" fontId="3" fillId="7" borderId="4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4" xfId="0" applyBorder="1" applyAlignment="1">
      <alignment horizontal="left"/>
    </xf>
    <xf numFmtId="165" fontId="3" fillId="7" borderId="25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3" fillId="0" borderId="16" xfId="0" applyFont="1" applyBorder="1"/>
    <xf numFmtId="0" fontId="1" fillId="0" borderId="7" xfId="0" applyFont="1" applyBorder="1" applyAlignment="1">
      <alignment vertical="center" wrapText="1"/>
    </xf>
    <xf numFmtId="165" fontId="1" fillId="6" borderId="1" xfId="0" applyNumberFormat="1" applyFont="1" applyFill="1" applyBorder="1" applyAlignment="1">
      <alignment horizontal="center"/>
    </xf>
    <xf numFmtId="165" fontId="1" fillId="6" borderId="2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3" fillId="2" borderId="13" xfId="0" applyFont="1" applyFill="1" applyBorder="1"/>
    <xf numFmtId="0" fontId="3" fillId="2" borderId="14" xfId="0" applyFont="1" applyFill="1" applyBorder="1"/>
    <xf numFmtId="0" fontId="0" fillId="0" borderId="13" xfId="0" applyBorder="1"/>
    <xf numFmtId="0" fontId="0" fillId="0" borderId="15" xfId="0" applyBorder="1"/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56" xfId="0" applyBorder="1"/>
    <xf numFmtId="0" fontId="0" fillId="0" borderId="51" xfId="0" applyBorder="1"/>
    <xf numFmtId="0" fontId="8" fillId="8" borderId="36" xfId="0" applyFont="1" applyFill="1" applyBorder="1"/>
    <xf numFmtId="0" fontId="0" fillId="8" borderId="26" xfId="0" applyFill="1" applyBorder="1"/>
    <xf numFmtId="0" fontId="8" fillId="0" borderId="36" xfId="0" applyFont="1" applyBorder="1"/>
    <xf numFmtId="0" fontId="0" fillId="0" borderId="26" xfId="0" applyBorder="1"/>
    <xf numFmtId="0" fontId="0" fillId="2" borderId="1" xfId="0" applyFill="1" applyBorder="1"/>
    <xf numFmtId="0" fontId="0" fillId="0" borderId="42" xfId="0" applyBorder="1"/>
    <xf numFmtId="0" fontId="0" fillId="0" borderId="59" xfId="0" applyBorder="1"/>
    <xf numFmtId="0" fontId="0" fillId="0" borderId="36" xfId="0" applyBorder="1"/>
    <xf numFmtId="49" fontId="0" fillId="0" borderId="1" xfId="0" applyNumberFormat="1" applyBorder="1"/>
    <xf numFmtId="49" fontId="8" fillId="0" borderId="1" xfId="0" applyNumberFormat="1" applyFont="1" applyBorder="1"/>
    <xf numFmtId="49" fontId="0" fillId="0" borderId="19" xfId="0" applyNumberFormat="1" applyBorder="1"/>
    <xf numFmtId="49" fontId="0" fillId="0" borderId="26" xfId="0" applyNumberFormat="1" applyBorder="1"/>
    <xf numFmtId="165" fontId="0" fillId="7" borderId="32" xfId="0" applyNumberFormat="1" applyFill="1" applyBorder="1" applyAlignment="1">
      <alignment vertical="center"/>
    </xf>
    <xf numFmtId="165" fontId="0" fillId="7" borderId="3" xfId="0" applyNumberFormat="1" applyFill="1" applyBorder="1" applyAlignment="1">
      <alignment vertical="center"/>
    </xf>
    <xf numFmtId="165" fontId="13" fillId="7" borderId="19" xfId="0" applyNumberFormat="1" applyFont="1" applyFill="1" applyBorder="1"/>
    <xf numFmtId="0" fontId="0" fillId="7" borderId="28" xfId="0" applyFill="1" applyBorder="1"/>
    <xf numFmtId="0" fontId="0" fillId="7" borderId="26" xfId="0" applyFill="1" applyBorder="1"/>
    <xf numFmtId="165" fontId="0" fillId="0" borderId="18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38" xfId="0" applyNumberFormat="1" applyBorder="1" applyAlignment="1">
      <alignment wrapText="1"/>
    </xf>
    <xf numFmtId="165" fontId="9" fillId="0" borderId="38" xfId="0" applyNumberFormat="1" applyFont="1" applyBorder="1" applyAlignment="1">
      <alignment wrapText="1"/>
    </xf>
    <xf numFmtId="0" fontId="3" fillId="8" borderId="17" xfId="0" applyFont="1" applyFill="1" applyBorder="1" applyAlignment="1">
      <alignment wrapText="1"/>
    </xf>
    <xf numFmtId="0" fontId="0" fillId="8" borderId="49" xfId="0" applyFill="1" applyBorder="1"/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8" fillId="9" borderId="36" xfId="0" applyFont="1" applyFill="1" applyBorder="1"/>
    <xf numFmtId="0" fontId="0" fillId="0" borderId="28" xfId="0" applyBorder="1"/>
    <xf numFmtId="0" fontId="3" fillId="0" borderId="13" xfId="0" applyFont="1" applyBorder="1"/>
    <xf numFmtId="0" fontId="3" fillId="0" borderId="15" xfId="0" applyFont="1" applyBorder="1"/>
    <xf numFmtId="0" fontId="8" fillId="0" borderId="68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6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1" fillId="9" borderId="36" xfId="0" applyFont="1" applyFill="1" applyBorder="1"/>
    <xf numFmtId="0" fontId="0" fillId="0" borderId="68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14" fontId="3" fillId="7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49" xfId="0" applyBorder="1"/>
    <xf numFmtId="0" fontId="0" fillId="0" borderId="60" xfId="0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74" xfId="0" applyFont="1" applyBorder="1"/>
    <xf numFmtId="0" fontId="3" fillId="0" borderId="75" xfId="0" applyFont="1" applyBorder="1"/>
    <xf numFmtId="0" fontId="3" fillId="0" borderId="76" xfId="0" applyFont="1" applyBorder="1"/>
    <xf numFmtId="0" fontId="3" fillId="0" borderId="45" xfId="0" applyFont="1" applyBorder="1"/>
    <xf numFmtId="0" fontId="12" fillId="0" borderId="72" xfId="0" applyFont="1" applyBorder="1"/>
    <xf numFmtId="0" fontId="12" fillId="0" borderId="73" xfId="0" applyFont="1" applyBorder="1"/>
    <xf numFmtId="0" fontId="24" fillId="8" borderId="1" xfId="0" applyFont="1" applyFill="1" applyBorder="1" applyAlignment="1">
      <alignment horizontal="left"/>
    </xf>
    <xf numFmtId="0" fontId="23" fillId="8" borderId="1" xfId="0" applyFont="1" applyFill="1" applyBorder="1"/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E151"/>
  <sheetViews>
    <sheetView showGridLines="0" topLeftCell="A24" workbookViewId="0">
      <selection activeCell="A97" sqref="A97"/>
    </sheetView>
  </sheetViews>
  <sheetFormatPr defaultRowHeight="12.75" x14ac:dyDescent="0.2"/>
  <cols>
    <col min="1" max="1" width="30.5703125" customWidth="1"/>
    <col min="2" max="2" width="19.28515625" customWidth="1"/>
    <col min="3" max="3" width="23.7109375" customWidth="1"/>
    <col min="4" max="4" width="31.28515625" customWidth="1"/>
    <col min="5" max="5" width="21.42578125" customWidth="1"/>
  </cols>
  <sheetData>
    <row r="1" spans="1:5" ht="26.25" x14ac:dyDescent="0.4">
      <c r="A1" s="19" t="s">
        <v>224</v>
      </c>
      <c r="B1" s="19"/>
      <c r="E1" s="163" t="s">
        <v>137</v>
      </c>
    </row>
    <row r="2" spans="1:5" ht="26.25" x14ac:dyDescent="0.4">
      <c r="A2" s="19"/>
      <c r="B2" s="19"/>
      <c r="C2" s="84"/>
      <c r="D2" s="72" t="s">
        <v>181</v>
      </c>
      <c r="E2" s="164" t="s">
        <v>136</v>
      </c>
    </row>
    <row r="3" spans="1:5" ht="69.75" customHeight="1" x14ac:dyDescent="0.25">
      <c r="A3" s="72" t="s">
        <v>74</v>
      </c>
      <c r="C3" s="351"/>
      <c r="D3" s="352"/>
      <c r="E3" s="165" t="s">
        <v>138</v>
      </c>
    </row>
    <row r="4" spans="1:5" ht="14.25" customHeight="1" x14ac:dyDescent="0.25">
      <c r="A4" s="72"/>
    </row>
    <row r="5" spans="1:5" ht="17.100000000000001" customHeight="1" x14ac:dyDescent="0.2"/>
    <row r="6" spans="1:5" ht="17.100000000000001" customHeight="1" thickBot="1" x14ac:dyDescent="0.25">
      <c r="A6" s="2" t="s">
        <v>111</v>
      </c>
      <c r="B6" s="148" t="s">
        <v>76</v>
      </c>
    </row>
    <row r="7" spans="1:5" ht="17.100000000000001" customHeight="1" thickBot="1" x14ac:dyDescent="0.25">
      <c r="A7" s="355"/>
      <c r="B7" s="356"/>
      <c r="C7" s="11" t="s">
        <v>5</v>
      </c>
      <c r="D7" s="12" t="s">
        <v>6</v>
      </c>
      <c r="E7" s="1"/>
    </row>
    <row r="8" spans="1:5" ht="17.100000000000001" customHeight="1" x14ac:dyDescent="0.2">
      <c r="A8" s="366" t="s">
        <v>0</v>
      </c>
      <c r="B8" s="367"/>
      <c r="C8" s="141">
        <f>C16-SUM(C9:C15)</f>
        <v>0</v>
      </c>
      <c r="D8" s="10"/>
      <c r="E8" s="3"/>
    </row>
    <row r="9" spans="1:5" ht="17.100000000000001" customHeight="1" x14ac:dyDescent="0.2">
      <c r="A9" s="368" t="s">
        <v>1</v>
      </c>
      <c r="B9" s="364"/>
      <c r="C9" s="136">
        <f>D81</f>
        <v>0</v>
      </c>
      <c r="D9" s="9"/>
      <c r="E9" s="3"/>
    </row>
    <row r="10" spans="1:5" ht="17.100000000000001" customHeight="1" x14ac:dyDescent="0.2">
      <c r="A10" s="368" t="s">
        <v>2</v>
      </c>
      <c r="B10" s="364"/>
      <c r="C10" s="136">
        <f>D98</f>
        <v>0</v>
      </c>
      <c r="D10" s="9"/>
      <c r="E10" s="3"/>
    </row>
    <row r="11" spans="1:5" ht="17.100000000000001" customHeight="1" x14ac:dyDescent="0.2">
      <c r="A11" s="368" t="s">
        <v>3</v>
      </c>
      <c r="B11" s="364"/>
      <c r="C11" s="136">
        <f>D53</f>
        <v>0</v>
      </c>
      <c r="D11" s="9"/>
      <c r="E11" s="3"/>
    </row>
    <row r="12" spans="1:5" ht="17.100000000000001" customHeight="1" x14ac:dyDescent="0.2">
      <c r="A12" s="361" t="s">
        <v>135</v>
      </c>
      <c r="B12" s="362"/>
      <c r="C12" s="6">
        <v>0</v>
      </c>
      <c r="D12" s="9"/>
      <c r="E12" s="3"/>
    </row>
    <row r="13" spans="1:5" ht="17.100000000000001" customHeight="1" x14ac:dyDescent="0.2">
      <c r="A13" s="361" t="s">
        <v>135</v>
      </c>
      <c r="B13" s="362"/>
      <c r="C13" s="6">
        <v>0</v>
      </c>
      <c r="D13" s="9"/>
      <c r="E13" s="3"/>
    </row>
    <row r="14" spans="1:5" ht="17.100000000000001" customHeight="1" x14ac:dyDescent="0.2">
      <c r="A14" s="161" t="s">
        <v>135</v>
      </c>
      <c r="B14" s="162"/>
      <c r="C14" s="6">
        <v>0</v>
      </c>
      <c r="D14" s="9"/>
      <c r="E14" s="3"/>
    </row>
    <row r="15" spans="1:5" ht="17.100000000000001" customHeight="1" thickBot="1" x14ac:dyDescent="0.25">
      <c r="A15" s="363" t="s">
        <v>92</v>
      </c>
      <c r="B15" s="364"/>
      <c r="C15" s="139">
        <f>D64</f>
        <v>0</v>
      </c>
      <c r="D15" s="14"/>
      <c r="E15" s="3"/>
    </row>
    <row r="16" spans="1:5" ht="17.100000000000001" customHeight="1" thickBot="1" x14ac:dyDescent="0.25">
      <c r="A16" s="353" t="s">
        <v>4</v>
      </c>
      <c r="B16" s="354"/>
      <c r="C16" s="116">
        <v>0</v>
      </c>
      <c r="D16" s="16">
        <f>SUM(D8:D15)</f>
        <v>0</v>
      </c>
      <c r="E16" s="3"/>
    </row>
    <row r="17" spans="1:5" ht="17.100000000000001" customHeight="1" thickBot="1" x14ac:dyDescent="0.25">
      <c r="A17" s="25" t="s">
        <v>7</v>
      </c>
      <c r="B17" s="26"/>
      <c r="C17" s="137">
        <f>D63</f>
        <v>0</v>
      </c>
      <c r="D17" s="16"/>
      <c r="E17" s="3"/>
    </row>
    <row r="18" spans="1:5" ht="17.100000000000001" customHeight="1" thickBot="1" x14ac:dyDescent="0.25">
      <c r="A18" s="61" t="s">
        <v>48</v>
      </c>
      <c r="B18" s="26"/>
      <c r="C18" s="15">
        <v>0</v>
      </c>
      <c r="D18" s="16"/>
      <c r="E18" s="3"/>
    </row>
    <row r="19" spans="1:5" ht="17.100000000000001" customHeight="1" thickBot="1" x14ac:dyDescent="0.25">
      <c r="A19" s="61" t="s">
        <v>49</v>
      </c>
      <c r="B19" s="26"/>
      <c r="C19" s="15">
        <v>0</v>
      </c>
      <c r="D19" s="16"/>
      <c r="E19" s="3"/>
    </row>
    <row r="20" spans="1:5" ht="17.100000000000001" customHeight="1" thickBot="1" x14ac:dyDescent="0.25">
      <c r="C20" s="3"/>
    </row>
    <row r="21" spans="1:5" ht="17.100000000000001" customHeight="1" thickBot="1" x14ac:dyDescent="0.25">
      <c r="A21" s="359"/>
      <c r="B21" s="360"/>
      <c r="C21" s="11" t="s">
        <v>9</v>
      </c>
      <c r="D21" s="12" t="s">
        <v>10</v>
      </c>
    </row>
    <row r="22" spans="1:5" ht="17.100000000000001" customHeight="1" x14ac:dyDescent="0.2">
      <c r="A22" s="357" t="s">
        <v>112</v>
      </c>
      <c r="B22" s="358"/>
      <c r="C22" s="8">
        <v>0</v>
      </c>
      <c r="D22" s="17"/>
    </row>
    <row r="23" spans="1:5" ht="17.100000000000001" customHeight="1" x14ac:dyDescent="0.2">
      <c r="A23" s="357" t="s">
        <v>113</v>
      </c>
      <c r="B23" s="358"/>
      <c r="C23" s="6">
        <v>0</v>
      </c>
      <c r="D23" s="17"/>
    </row>
    <row r="24" spans="1:5" ht="17.100000000000001" customHeight="1" x14ac:dyDescent="0.2">
      <c r="A24" s="357" t="s">
        <v>128</v>
      </c>
      <c r="B24" s="358"/>
      <c r="C24" s="138">
        <f>D66</f>
        <v>0</v>
      </c>
      <c r="D24" s="17"/>
    </row>
    <row r="25" spans="1:5" ht="17.100000000000001" customHeight="1" x14ac:dyDescent="0.2">
      <c r="A25" s="365" t="s">
        <v>8</v>
      </c>
      <c r="B25" s="365"/>
      <c r="C25" s="6">
        <v>0</v>
      </c>
      <c r="D25" s="17"/>
    </row>
    <row r="26" spans="1:5" ht="18" customHeight="1" x14ac:dyDescent="0.2">
      <c r="A26" s="357" t="s">
        <v>50</v>
      </c>
      <c r="B26" s="358"/>
      <c r="C26" s="6">
        <v>0</v>
      </c>
      <c r="D26" s="18"/>
    </row>
    <row r="27" spans="1:5" ht="17.100000000000001" customHeight="1" x14ac:dyDescent="0.2"/>
    <row r="28" spans="1:5" ht="17.100000000000001" customHeight="1" thickBot="1" x14ac:dyDescent="0.25">
      <c r="A28" s="73" t="s">
        <v>12</v>
      </c>
      <c r="B28" s="27"/>
    </row>
    <row r="29" spans="1:5" ht="17.100000000000001" customHeight="1" thickBot="1" x14ac:dyDescent="0.25">
      <c r="A29" s="20" t="s">
        <v>11</v>
      </c>
      <c r="B29" s="28">
        <f>SUM(B30:B32)</f>
        <v>0</v>
      </c>
    </row>
    <row r="30" spans="1:5" ht="17.100000000000001" customHeight="1" x14ac:dyDescent="0.2">
      <c r="A30" s="63" t="s">
        <v>80</v>
      </c>
      <c r="B30" s="8">
        <v>0</v>
      </c>
    </row>
    <row r="31" spans="1:5" ht="17.100000000000001" customHeight="1" x14ac:dyDescent="0.2">
      <c r="A31" s="64" t="s">
        <v>81</v>
      </c>
      <c r="B31" s="6">
        <v>0</v>
      </c>
    </row>
    <row r="32" spans="1:5" ht="17.100000000000001" customHeight="1" x14ac:dyDescent="0.2">
      <c r="A32" s="64" t="s">
        <v>82</v>
      </c>
      <c r="B32" s="6">
        <v>0</v>
      </c>
    </row>
    <row r="33" spans="1:4" ht="17.100000000000001" customHeight="1" x14ac:dyDescent="0.2"/>
    <row r="34" spans="1:4" ht="17.100000000000001" customHeight="1" x14ac:dyDescent="0.2">
      <c r="A34" s="86" t="s">
        <v>14</v>
      </c>
      <c r="B34" s="5" t="s">
        <v>19</v>
      </c>
      <c r="C34" s="371" t="s">
        <v>20</v>
      </c>
      <c r="D34" s="372"/>
    </row>
    <row r="35" spans="1:4" ht="17.100000000000001" customHeight="1" x14ac:dyDescent="0.2">
      <c r="A35" s="29" t="s">
        <v>15</v>
      </c>
      <c r="B35" s="6">
        <v>0</v>
      </c>
      <c r="C35" s="369"/>
      <c r="D35" s="369"/>
    </row>
    <row r="36" spans="1:4" ht="17.100000000000001" customHeight="1" x14ac:dyDescent="0.2">
      <c r="A36" s="29" t="s">
        <v>16</v>
      </c>
      <c r="B36" s="6">
        <v>0</v>
      </c>
      <c r="C36" s="369"/>
      <c r="D36" s="369"/>
    </row>
    <row r="37" spans="1:4" ht="17.100000000000001" customHeight="1" x14ac:dyDescent="0.2">
      <c r="A37" s="29" t="s">
        <v>61</v>
      </c>
      <c r="B37" s="6">
        <v>0</v>
      </c>
      <c r="C37" s="369"/>
      <c r="D37" s="369"/>
    </row>
    <row r="38" spans="1:4" ht="17.100000000000001" customHeight="1" x14ac:dyDescent="0.2">
      <c r="A38" s="29" t="s">
        <v>17</v>
      </c>
      <c r="B38" s="6">
        <v>0</v>
      </c>
      <c r="C38" s="369"/>
      <c r="D38" s="369"/>
    </row>
    <row r="39" spans="1:4" ht="17.100000000000001" customHeight="1" x14ac:dyDescent="0.2">
      <c r="A39" s="29" t="s">
        <v>18</v>
      </c>
      <c r="B39" s="115">
        <f>SUM(B40:B41)</f>
        <v>0</v>
      </c>
      <c r="C39" s="369"/>
      <c r="D39" s="369"/>
    </row>
    <row r="40" spans="1:4" ht="17.100000000000001" customHeight="1" x14ac:dyDescent="0.2">
      <c r="A40" s="4" t="s">
        <v>73</v>
      </c>
      <c r="B40" s="138">
        <f>Transfery!C83</f>
        <v>0</v>
      </c>
      <c r="C40" s="370" t="s">
        <v>93</v>
      </c>
      <c r="D40" s="369"/>
    </row>
    <row r="41" spans="1:4" ht="17.100000000000001" customHeight="1" x14ac:dyDescent="0.2">
      <c r="A41" s="4" t="s">
        <v>22</v>
      </c>
      <c r="B41" s="6">
        <v>0</v>
      </c>
      <c r="C41" s="369"/>
      <c r="D41" s="369"/>
    </row>
    <row r="42" spans="1:4" ht="17.100000000000001" customHeight="1" x14ac:dyDescent="0.2">
      <c r="A42" s="29" t="s">
        <v>21</v>
      </c>
      <c r="B42" s="6">
        <v>0</v>
      </c>
      <c r="C42" s="369"/>
      <c r="D42" s="369"/>
    </row>
    <row r="43" spans="1:4" ht="17.100000000000001" customHeight="1" x14ac:dyDescent="0.2">
      <c r="B43" s="3"/>
      <c r="C43" s="30"/>
      <c r="D43" s="30"/>
    </row>
    <row r="44" spans="1:4" ht="17.100000000000001" customHeight="1" x14ac:dyDescent="0.2">
      <c r="A44" s="2" t="s">
        <v>24</v>
      </c>
    </row>
    <row r="45" spans="1:4" ht="17.100000000000001" customHeight="1" x14ac:dyDescent="0.2">
      <c r="A45" s="5"/>
      <c r="B45" s="5" t="s">
        <v>19</v>
      </c>
      <c r="C45" s="5" t="s">
        <v>29</v>
      </c>
      <c r="D45" s="5"/>
    </row>
    <row r="46" spans="1:4" ht="17.100000000000001" customHeight="1" x14ac:dyDescent="0.2">
      <c r="A46" s="29" t="s">
        <v>27</v>
      </c>
      <c r="B46" s="6">
        <v>0</v>
      </c>
      <c r="C46" s="369"/>
      <c r="D46" s="369"/>
    </row>
    <row r="47" spans="1:4" ht="17.100000000000001" customHeight="1" x14ac:dyDescent="0.2">
      <c r="A47" s="29" t="s">
        <v>28</v>
      </c>
      <c r="B47" s="6">
        <v>0</v>
      </c>
      <c r="C47" s="369"/>
      <c r="D47" s="369"/>
    </row>
    <row r="48" spans="1:4" ht="17.100000000000001" customHeight="1" x14ac:dyDescent="0.2">
      <c r="A48" s="29" t="s">
        <v>25</v>
      </c>
      <c r="B48" s="6">
        <v>0</v>
      </c>
      <c r="C48" s="369"/>
      <c r="D48" s="369"/>
    </row>
    <row r="49" spans="1:4" ht="17.100000000000001" customHeight="1" x14ac:dyDescent="0.2">
      <c r="A49" s="29" t="s">
        <v>26</v>
      </c>
      <c r="B49" s="6">
        <v>0</v>
      </c>
      <c r="C49" s="369"/>
      <c r="D49" s="369"/>
    </row>
    <row r="50" spans="1:4" ht="17.100000000000001" customHeight="1" x14ac:dyDescent="0.2">
      <c r="B50" s="3"/>
      <c r="C50" s="30"/>
      <c r="D50" s="30"/>
    </row>
    <row r="51" spans="1:4" ht="17.100000000000001" customHeight="1" thickBot="1" x14ac:dyDescent="0.25">
      <c r="A51" s="2" t="s">
        <v>30</v>
      </c>
    </row>
    <row r="52" spans="1:4" ht="17.100000000000001" customHeight="1" thickBot="1" x14ac:dyDescent="0.25">
      <c r="A52" s="74" t="s">
        <v>31</v>
      </c>
      <c r="B52" s="36" t="s">
        <v>19</v>
      </c>
      <c r="C52" s="11" t="s">
        <v>33</v>
      </c>
      <c r="D52" s="36" t="s">
        <v>19</v>
      </c>
    </row>
    <row r="53" spans="1:4" ht="18" customHeight="1" x14ac:dyDescent="0.2">
      <c r="A53" s="304" t="s">
        <v>203</v>
      </c>
      <c r="B53" s="34">
        <v>0</v>
      </c>
      <c r="C53" s="65" t="s">
        <v>83</v>
      </c>
      <c r="D53" s="35">
        <v>0</v>
      </c>
    </row>
    <row r="54" spans="1:4" ht="17.100000000000001" customHeight="1" x14ac:dyDescent="0.2">
      <c r="A54" s="7" t="s">
        <v>32</v>
      </c>
      <c r="B54" s="31">
        <v>0</v>
      </c>
      <c r="C54" s="32" t="s">
        <v>35</v>
      </c>
      <c r="D54" s="33">
        <v>0</v>
      </c>
    </row>
    <row r="55" spans="1:4" ht="17.100000000000001" customHeight="1" x14ac:dyDescent="0.2">
      <c r="A55" s="7" t="s">
        <v>47</v>
      </c>
      <c r="B55" s="46">
        <v>0</v>
      </c>
      <c r="C55" s="32" t="s">
        <v>36</v>
      </c>
      <c r="D55" s="33">
        <v>0</v>
      </c>
    </row>
    <row r="56" spans="1:4" ht="17.100000000000001" customHeight="1" x14ac:dyDescent="0.2">
      <c r="A56" s="7" t="s">
        <v>23</v>
      </c>
      <c r="B56" s="46">
        <v>0</v>
      </c>
      <c r="C56" s="32" t="s">
        <v>23</v>
      </c>
      <c r="D56" s="33">
        <v>0</v>
      </c>
    </row>
    <row r="57" spans="1:4" ht="17.100000000000001" customHeight="1" x14ac:dyDescent="0.2">
      <c r="A57" s="7" t="s">
        <v>23</v>
      </c>
      <c r="B57" s="46">
        <v>0</v>
      </c>
      <c r="C57" s="32" t="s">
        <v>23</v>
      </c>
      <c r="D57" s="33">
        <v>0</v>
      </c>
    </row>
    <row r="58" spans="1:4" ht="17.100000000000001" customHeight="1" thickBot="1" x14ac:dyDescent="0.25">
      <c r="A58" s="13" t="s">
        <v>23</v>
      </c>
      <c r="B58" s="47">
        <v>0</v>
      </c>
      <c r="C58" s="38" t="s">
        <v>23</v>
      </c>
      <c r="D58" s="39">
        <v>0</v>
      </c>
    </row>
    <row r="59" spans="1:4" ht="17.100000000000001" customHeight="1" thickBot="1" x14ac:dyDescent="0.25">
      <c r="A59" s="305" t="s">
        <v>202</v>
      </c>
      <c r="B59" s="24">
        <f>B53+B54-B55-B56-B57-B58</f>
        <v>0</v>
      </c>
      <c r="C59" s="40" t="s">
        <v>37</v>
      </c>
      <c r="D59" s="24">
        <f>SUM(D53:D58)</f>
        <v>0</v>
      </c>
    </row>
    <row r="60" spans="1:4" ht="36" customHeight="1" thickBot="1" x14ac:dyDescent="0.25">
      <c r="A60" s="226" t="s">
        <v>158</v>
      </c>
      <c r="B60" s="379"/>
      <c r="C60" s="379"/>
      <c r="D60" s="380"/>
    </row>
    <row r="61" spans="1:4" ht="17.100000000000001" customHeight="1" thickBot="1" x14ac:dyDescent="0.25"/>
    <row r="62" spans="1:4" ht="33" customHeight="1" thickBot="1" x14ac:dyDescent="0.25">
      <c r="A62" s="75" t="s">
        <v>87</v>
      </c>
      <c r="B62" s="36" t="s">
        <v>19</v>
      </c>
      <c r="C62" s="40" t="s">
        <v>33</v>
      </c>
      <c r="D62" s="36" t="s">
        <v>19</v>
      </c>
    </row>
    <row r="63" spans="1:4" ht="17.100000000000001" customHeight="1" x14ac:dyDescent="0.2">
      <c r="A63" s="304" t="s">
        <v>203</v>
      </c>
      <c r="B63" s="50">
        <v>0</v>
      </c>
      <c r="C63" s="53" t="s">
        <v>38</v>
      </c>
      <c r="D63" s="54">
        <v>0</v>
      </c>
    </row>
    <row r="64" spans="1:4" ht="17.100000000000001" customHeight="1" x14ac:dyDescent="0.2">
      <c r="A64" s="225" t="s">
        <v>226</v>
      </c>
      <c r="B64" s="51">
        <v>0</v>
      </c>
      <c r="C64" s="225" t="s">
        <v>72</v>
      </c>
      <c r="D64" s="31">
        <v>0</v>
      </c>
    </row>
    <row r="65" spans="1:4" ht="17.100000000000001" customHeight="1" x14ac:dyDescent="0.2">
      <c r="A65" s="225" t="s">
        <v>143</v>
      </c>
      <c r="B65" s="51">
        <v>0</v>
      </c>
      <c r="C65" s="32" t="s">
        <v>35</v>
      </c>
      <c r="D65" s="31">
        <v>0</v>
      </c>
    </row>
    <row r="66" spans="1:4" ht="17.100000000000001" customHeight="1" x14ac:dyDescent="0.2">
      <c r="A66" s="85" t="s">
        <v>144</v>
      </c>
      <c r="B66" s="49">
        <v>0</v>
      </c>
      <c r="C66" s="32" t="s">
        <v>36</v>
      </c>
      <c r="D66" s="31">
        <v>0</v>
      </c>
    </row>
    <row r="67" spans="1:4" ht="17.100000000000001" customHeight="1" x14ac:dyDescent="0.2">
      <c r="A67" s="85" t="s">
        <v>145</v>
      </c>
      <c r="B67" s="49">
        <v>0</v>
      </c>
      <c r="C67" s="32"/>
      <c r="D67" s="48">
        <v>0</v>
      </c>
    </row>
    <row r="68" spans="1:4" ht="17.100000000000001" customHeight="1" x14ac:dyDescent="0.2">
      <c r="A68" s="85" t="s">
        <v>146</v>
      </c>
      <c r="B68" s="49">
        <v>0</v>
      </c>
      <c r="C68" s="32" t="s">
        <v>39</v>
      </c>
      <c r="D68" s="46">
        <v>0</v>
      </c>
    </row>
    <row r="69" spans="1:4" ht="17.100000000000001" customHeight="1" x14ac:dyDescent="0.2">
      <c r="A69" s="85" t="s">
        <v>147</v>
      </c>
      <c r="B69" s="49">
        <v>0</v>
      </c>
      <c r="C69" s="7" t="s">
        <v>23</v>
      </c>
      <c r="D69" s="46">
        <v>0</v>
      </c>
    </row>
    <row r="70" spans="1:4" ht="17.100000000000001" customHeight="1" x14ac:dyDescent="0.2">
      <c r="A70" s="85" t="s">
        <v>148</v>
      </c>
      <c r="B70" s="49">
        <v>0</v>
      </c>
      <c r="C70" s="7" t="s">
        <v>23</v>
      </c>
      <c r="D70" s="46">
        <v>0</v>
      </c>
    </row>
    <row r="71" spans="1:4" ht="17.100000000000001" customHeight="1" x14ac:dyDescent="0.2">
      <c r="A71" s="85" t="s">
        <v>149</v>
      </c>
      <c r="B71" s="49">
        <v>0</v>
      </c>
      <c r="C71" s="38" t="s">
        <v>23</v>
      </c>
      <c r="D71" s="46">
        <v>0</v>
      </c>
    </row>
    <row r="72" spans="1:4" ht="17.100000000000001" customHeight="1" x14ac:dyDescent="0.2">
      <c r="A72" s="85" t="s">
        <v>150</v>
      </c>
      <c r="B72" s="49">
        <v>0</v>
      </c>
      <c r="C72" s="38" t="s">
        <v>23</v>
      </c>
      <c r="D72" s="46">
        <v>0</v>
      </c>
    </row>
    <row r="73" spans="1:4" ht="17.100000000000001" customHeight="1" x14ac:dyDescent="0.2">
      <c r="A73" s="85" t="s">
        <v>151</v>
      </c>
      <c r="B73" s="49">
        <v>0</v>
      </c>
      <c r="C73" s="38" t="s">
        <v>23</v>
      </c>
      <c r="D73" s="46">
        <v>0</v>
      </c>
    </row>
    <row r="74" spans="1:4" ht="33" customHeight="1" x14ac:dyDescent="0.2">
      <c r="A74" s="228" t="s">
        <v>152</v>
      </c>
      <c r="B74" s="49">
        <v>0</v>
      </c>
      <c r="C74" s="38" t="s">
        <v>23</v>
      </c>
      <c r="D74" s="46">
        <v>0</v>
      </c>
    </row>
    <row r="75" spans="1:4" ht="17.100000000000001" customHeight="1" x14ac:dyDescent="0.2">
      <c r="A75" s="225" t="s">
        <v>183</v>
      </c>
      <c r="B75" s="49">
        <v>0</v>
      </c>
      <c r="C75" s="38" t="s">
        <v>23</v>
      </c>
      <c r="D75" s="46">
        <v>0</v>
      </c>
    </row>
    <row r="76" spans="1:4" ht="18" customHeight="1" thickBot="1" x14ac:dyDescent="0.25">
      <c r="A76" s="85" t="s">
        <v>153</v>
      </c>
      <c r="B76" s="52">
        <v>0</v>
      </c>
      <c r="C76" s="55" t="s">
        <v>23</v>
      </c>
      <c r="D76" s="56">
        <v>0</v>
      </c>
    </row>
    <row r="77" spans="1:4" ht="17.100000000000001" customHeight="1" thickBot="1" x14ac:dyDescent="0.25">
      <c r="A77" s="305" t="s">
        <v>202</v>
      </c>
      <c r="B77" s="24">
        <f>B63+B64+B65-B66-B67-B68-B69-B70-B71-B72-B73-B74-B75-B76</f>
        <v>0</v>
      </c>
      <c r="C77" s="40" t="s">
        <v>40</v>
      </c>
      <c r="D77" s="24">
        <f>D63+D64+D65+D66+D67-D68-D69-D70-D71-D72-D73-D74-D75-D76</f>
        <v>0</v>
      </c>
    </row>
    <row r="78" spans="1:4" ht="40.5" customHeight="1" thickBot="1" x14ac:dyDescent="0.25">
      <c r="A78" s="226" t="s">
        <v>158</v>
      </c>
      <c r="B78" s="381"/>
      <c r="C78" s="379"/>
      <c r="D78" s="380"/>
    </row>
    <row r="79" spans="1:4" ht="17.100000000000001" customHeight="1" thickBot="1" x14ac:dyDescent="0.25">
      <c r="B79" s="3"/>
      <c r="C79" s="45"/>
      <c r="D79" s="3"/>
    </row>
    <row r="80" spans="1:4" ht="17.100000000000001" customHeight="1" thickBot="1" x14ac:dyDescent="0.25">
      <c r="A80" s="74" t="s">
        <v>41</v>
      </c>
      <c r="B80" s="36" t="s">
        <v>19</v>
      </c>
      <c r="C80" s="40" t="s">
        <v>33</v>
      </c>
      <c r="D80" s="67" t="s">
        <v>19</v>
      </c>
    </row>
    <row r="81" spans="1:4" ht="17.100000000000001" customHeight="1" x14ac:dyDescent="0.2">
      <c r="A81" s="304" t="s">
        <v>203</v>
      </c>
      <c r="B81" s="34">
        <v>0</v>
      </c>
      <c r="C81" s="41" t="s">
        <v>34</v>
      </c>
      <c r="D81" s="68">
        <v>0</v>
      </c>
    </row>
    <row r="82" spans="1:4" ht="17.100000000000001" customHeight="1" x14ac:dyDescent="0.2">
      <c r="A82" s="7" t="s">
        <v>42</v>
      </c>
      <c r="B82" s="31">
        <v>0</v>
      </c>
      <c r="C82" s="32" t="s">
        <v>35</v>
      </c>
      <c r="D82" s="66">
        <v>0</v>
      </c>
    </row>
    <row r="83" spans="1:4" ht="17.100000000000001" customHeight="1" x14ac:dyDescent="0.2">
      <c r="A83" s="7" t="s">
        <v>45</v>
      </c>
      <c r="B83" s="31">
        <v>0</v>
      </c>
      <c r="C83" s="32" t="s">
        <v>36</v>
      </c>
      <c r="D83" s="66">
        <v>0</v>
      </c>
    </row>
    <row r="84" spans="1:4" ht="39.75" customHeight="1" x14ac:dyDescent="0.2">
      <c r="A84" s="228" t="s">
        <v>139</v>
      </c>
      <c r="B84" s="31">
        <v>0</v>
      </c>
      <c r="C84" s="32" t="s">
        <v>23</v>
      </c>
      <c r="D84" s="66">
        <v>0</v>
      </c>
    </row>
    <row r="85" spans="1:4" ht="17.100000000000001" customHeight="1" x14ac:dyDescent="0.2">
      <c r="A85" s="7" t="s">
        <v>102</v>
      </c>
      <c r="B85" s="31">
        <v>0</v>
      </c>
      <c r="C85" s="32" t="s">
        <v>23</v>
      </c>
      <c r="D85" s="66">
        <v>0</v>
      </c>
    </row>
    <row r="86" spans="1:4" ht="17.100000000000001" customHeight="1" x14ac:dyDescent="0.2">
      <c r="A86" s="7" t="s">
        <v>58</v>
      </c>
      <c r="B86" s="46">
        <v>0</v>
      </c>
      <c r="C86" s="32" t="s">
        <v>23</v>
      </c>
      <c r="D86" s="66">
        <v>0</v>
      </c>
    </row>
    <row r="87" spans="1:4" ht="17.100000000000001" customHeight="1" x14ac:dyDescent="0.2">
      <c r="A87" s="7" t="s">
        <v>43</v>
      </c>
      <c r="B87" s="46">
        <v>0</v>
      </c>
      <c r="C87" s="32" t="s">
        <v>23</v>
      </c>
      <c r="D87" s="66">
        <v>0</v>
      </c>
    </row>
    <row r="88" spans="1:4" ht="17.100000000000001" customHeight="1" x14ac:dyDescent="0.2">
      <c r="A88" s="7" t="s">
        <v>44</v>
      </c>
      <c r="B88" s="46">
        <v>0</v>
      </c>
      <c r="C88" s="32" t="s">
        <v>23</v>
      </c>
      <c r="D88" s="31">
        <v>0</v>
      </c>
    </row>
    <row r="89" spans="1:4" ht="17.100000000000001" customHeight="1" x14ac:dyDescent="0.2">
      <c r="A89" s="230" t="s">
        <v>154</v>
      </c>
      <c r="B89" s="46">
        <v>0</v>
      </c>
      <c r="C89" s="38"/>
      <c r="D89" s="31">
        <v>0</v>
      </c>
    </row>
    <row r="90" spans="1:4" ht="23.1" customHeight="1" x14ac:dyDescent="0.2">
      <c r="A90" s="230" t="s">
        <v>155</v>
      </c>
      <c r="B90" s="46">
        <v>0</v>
      </c>
      <c r="C90" s="38"/>
      <c r="D90" s="37"/>
    </row>
    <row r="91" spans="1:4" ht="26.45" customHeight="1" x14ac:dyDescent="0.2">
      <c r="A91" s="229" t="s">
        <v>169</v>
      </c>
      <c r="B91" s="46">
        <v>0</v>
      </c>
      <c r="C91" s="38"/>
      <c r="D91" s="37"/>
    </row>
    <row r="92" spans="1:4" ht="17.100000000000001" customHeight="1" x14ac:dyDescent="0.2">
      <c r="A92" s="230" t="s">
        <v>156</v>
      </c>
      <c r="B92" s="46">
        <v>0</v>
      </c>
      <c r="C92" s="38"/>
      <c r="D92" s="37"/>
    </row>
    <row r="93" spans="1:4" ht="40.5" customHeight="1" thickBot="1" x14ac:dyDescent="0.25">
      <c r="A93" s="229" t="s">
        <v>157</v>
      </c>
      <c r="B93" s="46">
        <v>0</v>
      </c>
      <c r="C93" s="38" t="s">
        <v>23</v>
      </c>
      <c r="D93" s="37">
        <v>0</v>
      </c>
    </row>
    <row r="94" spans="1:4" ht="17.100000000000001" customHeight="1" thickBot="1" x14ac:dyDescent="0.25">
      <c r="A94" s="305" t="s">
        <v>202</v>
      </c>
      <c r="B94" s="24">
        <f>B81+B82+B83+B84+B85-B86-B87-B88-B89-B90-B91-B92-B93</f>
        <v>0</v>
      </c>
      <c r="C94" s="40" t="s">
        <v>46</v>
      </c>
      <c r="D94" s="69">
        <f>SUM(D81:D93)</f>
        <v>0</v>
      </c>
    </row>
    <row r="95" spans="1:4" ht="39.75" customHeight="1" thickBot="1" x14ac:dyDescent="0.25">
      <c r="A95" s="347" t="s">
        <v>158</v>
      </c>
      <c r="B95" s="382"/>
      <c r="C95" s="379"/>
      <c r="D95" s="380"/>
    </row>
    <row r="96" spans="1:4" ht="17.100000000000001" customHeight="1" thickBot="1" x14ac:dyDescent="0.25">
      <c r="B96" s="3"/>
      <c r="C96" s="45"/>
      <c r="D96" s="70"/>
    </row>
    <row r="97" spans="1:4" ht="17.100000000000001" customHeight="1" thickBot="1" x14ac:dyDescent="0.25">
      <c r="A97" s="74" t="s">
        <v>142</v>
      </c>
      <c r="B97" s="36" t="s">
        <v>19</v>
      </c>
      <c r="C97" s="40" t="s">
        <v>33</v>
      </c>
      <c r="D97" s="36" t="s">
        <v>19</v>
      </c>
    </row>
    <row r="98" spans="1:4" ht="17.100000000000001" customHeight="1" x14ac:dyDescent="0.2">
      <c r="A98" s="304" t="s">
        <v>203</v>
      </c>
      <c r="B98" s="34">
        <v>0</v>
      </c>
      <c r="C98" s="41" t="s">
        <v>34</v>
      </c>
      <c r="D98" s="34">
        <v>0</v>
      </c>
    </row>
    <row r="99" spans="1:4" ht="17.100000000000001" customHeight="1" x14ac:dyDescent="0.2">
      <c r="A99" s="7" t="s">
        <v>51</v>
      </c>
      <c r="B99" s="31">
        <v>0</v>
      </c>
      <c r="C99" s="32" t="s">
        <v>35</v>
      </c>
      <c r="D99" s="31">
        <v>0</v>
      </c>
    </row>
    <row r="100" spans="1:4" ht="17.100000000000001" customHeight="1" x14ac:dyDescent="0.2">
      <c r="A100" s="7" t="s">
        <v>52</v>
      </c>
      <c r="B100" s="142">
        <f>D119-B120+D121-B122</f>
        <v>0</v>
      </c>
      <c r="C100" s="32" t="s">
        <v>36</v>
      </c>
      <c r="D100" s="31">
        <v>0</v>
      </c>
    </row>
    <row r="101" spans="1:4" ht="33" customHeight="1" x14ac:dyDescent="0.2">
      <c r="A101" s="231" t="s">
        <v>53</v>
      </c>
      <c r="B101" s="31">
        <v>0</v>
      </c>
      <c r="C101" s="7" t="s">
        <v>23</v>
      </c>
      <c r="D101" s="31">
        <v>0</v>
      </c>
    </row>
    <row r="102" spans="1:4" ht="33.75" customHeight="1" x14ac:dyDescent="0.2">
      <c r="A102" s="228" t="s">
        <v>159</v>
      </c>
      <c r="B102" s="257">
        <f>B132+B133</f>
        <v>0</v>
      </c>
      <c r="C102" s="7" t="s">
        <v>23</v>
      </c>
      <c r="D102" s="31">
        <v>0</v>
      </c>
    </row>
    <row r="103" spans="1:4" ht="17.100000000000001" customHeight="1" x14ac:dyDescent="0.2">
      <c r="A103" s="85" t="s">
        <v>160</v>
      </c>
      <c r="B103" s="31">
        <v>0</v>
      </c>
      <c r="C103" s="7" t="s">
        <v>23</v>
      </c>
      <c r="D103" s="31">
        <v>0</v>
      </c>
    </row>
    <row r="104" spans="1:4" ht="33.75" customHeight="1" x14ac:dyDescent="0.2">
      <c r="A104" s="231" t="s">
        <v>54</v>
      </c>
      <c r="B104" s="31">
        <v>0</v>
      </c>
      <c r="C104" s="7" t="s">
        <v>23</v>
      </c>
      <c r="D104" s="31">
        <v>0</v>
      </c>
    </row>
    <row r="105" spans="1:4" ht="17.100000000000001" customHeight="1" x14ac:dyDescent="0.2">
      <c r="A105" s="231" t="s">
        <v>57</v>
      </c>
      <c r="B105" s="268">
        <v>0</v>
      </c>
      <c r="C105" s="7" t="s">
        <v>23</v>
      </c>
      <c r="D105" s="31">
        <v>0</v>
      </c>
    </row>
    <row r="106" spans="1:4" ht="16.5" customHeight="1" x14ac:dyDescent="0.2">
      <c r="A106" s="231" t="s">
        <v>56</v>
      </c>
      <c r="B106" s="46">
        <v>0</v>
      </c>
      <c r="C106" s="7" t="s">
        <v>23</v>
      </c>
      <c r="D106" s="31">
        <v>0</v>
      </c>
    </row>
    <row r="107" spans="1:4" ht="17.45" customHeight="1" x14ac:dyDescent="0.2">
      <c r="A107" s="229" t="s">
        <v>94</v>
      </c>
      <c r="B107" s="46">
        <v>0</v>
      </c>
      <c r="C107" s="7" t="s">
        <v>23</v>
      </c>
      <c r="D107" s="31">
        <v>0</v>
      </c>
    </row>
    <row r="108" spans="1:4" ht="26.45" customHeight="1" x14ac:dyDescent="0.2">
      <c r="A108" s="229" t="s">
        <v>95</v>
      </c>
      <c r="B108" s="46">
        <v>0</v>
      </c>
      <c r="C108" s="7" t="s">
        <v>23</v>
      </c>
      <c r="D108" s="31">
        <v>0</v>
      </c>
    </row>
    <row r="109" spans="1:4" ht="17.100000000000001" customHeight="1" x14ac:dyDescent="0.2">
      <c r="A109" s="231" t="s">
        <v>55</v>
      </c>
      <c r="B109" s="46">
        <v>0</v>
      </c>
      <c r="C109" s="7" t="s">
        <v>23</v>
      </c>
      <c r="D109" s="31">
        <v>0</v>
      </c>
    </row>
    <row r="110" spans="1:4" ht="30" customHeight="1" thickBot="1" x14ac:dyDescent="0.25">
      <c r="A110" s="232" t="s">
        <v>65</v>
      </c>
      <c r="B110" s="46">
        <v>0</v>
      </c>
      <c r="C110" s="13"/>
      <c r="D110" s="31">
        <v>0</v>
      </c>
    </row>
    <row r="111" spans="1:4" ht="17.100000000000001" customHeight="1" thickBot="1" x14ac:dyDescent="0.25">
      <c r="A111" s="306" t="s">
        <v>202</v>
      </c>
      <c r="B111" s="24">
        <f>B98+B99+B100+B101+B102+B103+B104-B105-B106-B107-B108-B109-B110</f>
        <v>0</v>
      </c>
      <c r="C111" s="11" t="s">
        <v>205</v>
      </c>
      <c r="D111" s="24">
        <f>SUM(D98:D110)</f>
        <v>0</v>
      </c>
    </row>
    <row r="112" spans="1:4" ht="49.5" customHeight="1" thickBot="1" x14ac:dyDescent="0.25">
      <c r="A112" s="226" t="s">
        <v>158</v>
      </c>
      <c r="B112" s="378"/>
      <c r="C112" s="379"/>
      <c r="D112" s="380"/>
    </row>
    <row r="113" spans="1:5" ht="17.100000000000001" customHeight="1" x14ac:dyDescent="0.2">
      <c r="A113" s="1"/>
      <c r="B113" s="21"/>
      <c r="C113" s="1"/>
      <c r="D113" s="1"/>
    </row>
    <row r="114" spans="1:5" ht="27" customHeight="1" x14ac:dyDescent="0.2">
      <c r="A114" s="341" t="s">
        <v>165</v>
      </c>
      <c r="B114" s="342" t="s">
        <v>13</v>
      </c>
      <c r="D114" s="224"/>
    </row>
    <row r="115" spans="1:5" ht="17.100000000000001" customHeight="1" x14ac:dyDescent="0.2">
      <c r="A115" s="315" t="s">
        <v>204</v>
      </c>
      <c r="B115" s="6">
        <v>0</v>
      </c>
      <c r="D115" s="303"/>
    </row>
    <row r="116" spans="1:5" ht="26.1" customHeight="1" x14ac:dyDescent="0.2">
      <c r="A116" s="95" t="s">
        <v>166</v>
      </c>
      <c r="B116" s="6">
        <v>0</v>
      </c>
      <c r="D116" s="224"/>
    </row>
    <row r="117" spans="1:5" ht="17.100000000000001" customHeight="1" x14ac:dyDescent="0.2"/>
    <row r="118" spans="1:5" ht="35.25" customHeight="1" x14ac:dyDescent="0.2">
      <c r="A118" s="343" t="s">
        <v>227</v>
      </c>
      <c r="B118" s="160" t="s">
        <v>86</v>
      </c>
      <c r="C118" s="275" t="s">
        <v>64</v>
      </c>
      <c r="D118" s="275" t="s">
        <v>11</v>
      </c>
    </row>
    <row r="119" spans="1:5" ht="17.100000000000001" customHeight="1" x14ac:dyDescent="0.2">
      <c r="A119" s="5" t="s">
        <v>84</v>
      </c>
      <c r="B119" s="6">
        <v>0</v>
      </c>
      <c r="C119" s="6">
        <v>0</v>
      </c>
      <c r="D119" s="117">
        <f>B119+C119</f>
        <v>0</v>
      </c>
    </row>
    <row r="120" spans="1:5" ht="17.100000000000001" customHeight="1" x14ac:dyDescent="0.2">
      <c r="A120" s="5" t="s">
        <v>115</v>
      </c>
      <c r="B120" s="375">
        <f>'Transferové odpisy'!H26</f>
        <v>0</v>
      </c>
      <c r="C120" s="376"/>
      <c r="D120" s="377"/>
      <c r="E120" s="3"/>
    </row>
    <row r="121" spans="1:5" ht="17.100000000000001" customHeight="1" x14ac:dyDescent="0.2">
      <c r="A121" s="5" t="s">
        <v>85</v>
      </c>
      <c r="B121" s="6">
        <v>0</v>
      </c>
      <c r="C121" s="6">
        <v>0</v>
      </c>
      <c r="D121" s="117">
        <f>B121+C121</f>
        <v>0</v>
      </c>
    </row>
    <row r="122" spans="1:5" ht="17.100000000000001" customHeight="1" x14ac:dyDescent="0.2">
      <c r="A122" s="5" t="s">
        <v>115</v>
      </c>
      <c r="B122" s="375">
        <f>'Transferové odpisy'!I26</f>
        <v>0</v>
      </c>
      <c r="C122" s="376">
        <v>0</v>
      </c>
      <c r="D122" s="377">
        <f>B122+C122</f>
        <v>0</v>
      </c>
      <c r="E122" s="3"/>
    </row>
    <row r="123" spans="1:5" ht="18.75" customHeight="1" x14ac:dyDescent="0.2"/>
    <row r="124" spans="1:5" ht="33" customHeight="1" x14ac:dyDescent="0.2">
      <c r="A124" s="343" t="s">
        <v>228</v>
      </c>
      <c r="B124" s="276" t="s">
        <v>84</v>
      </c>
      <c r="C124" s="276" t="s">
        <v>85</v>
      </c>
    </row>
    <row r="125" spans="1:5" ht="15" customHeight="1" x14ac:dyDescent="0.2">
      <c r="A125" s="96" t="s">
        <v>161</v>
      </c>
      <c r="B125" s="6">
        <v>0</v>
      </c>
      <c r="C125" s="6">
        <v>0</v>
      </c>
    </row>
    <row r="126" spans="1:5" ht="15" customHeight="1" x14ac:dyDescent="0.2">
      <c r="A126" s="96" t="s">
        <v>162</v>
      </c>
      <c r="B126" s="6">
        <v>0</v>
      </c>
      <c r="C126" s="6">
        <v>0</v>
      </c>
    </row>
    <row r="127" spans="1:5" ht="15" customHeight="1" x14ac:dyDescent="0.2">
      <c r="A127" s="96" t="s">
        <v>163</v>
      </c>
      <c r="B127" s="6">
        <v>0</v>
      </c>
      <c r="C127" s="6">
        <v>0</v>
      </c>
    </row>
    <row r="128" spans="1:5" ht="30" customHeight="1" x14ac:dyDescent="0.2">
      <c r="A128" s="95" t="s">
        <v>164</v>
      </c>
      <c r="B128" s="6">
        <v>0</v>
      </c>
      <c r="C128" s="6">
        <v>0</v>
      </c>
    </row>
    <row r="129" spans="1:4" ht="17.45" customHeight="1" x14ac:dyDescent="0.2">
      <c r="A129" s="95" t="s">
        <v>11</v>
      </c>
      <c r="B129" s="6">
        <f>SUM(B125:B128)</f>
        <v>0</v>
      </c>
      <c r="C129" s="6">
        <f>SUM(C125:C128)</f>
        <v>0</v>
      </c>
      <c r="D129" s="233"/>
    </row>
    <row r="130" spans="1:4" ht="17.45" customHeight="1" x14ac:dyDescent="0.2">
      <c r="A130" s="108"/>
      <c r="B130" s="3"/>
      <c r="C130" s="3"/>
      <c r="D130" s="233"/>
    </row>
    <row r="131" spans="1:4" ht="30" customHeight="1" x14ac:dyDescent="0.2">
      <c r="A131" s="237" t="s">
        <v>116</v>
      </c>
      <c r="B131" s="238" t="s">
        <v>167</v>
      </c>
      <c r="C131" s="238" t="s">
        <v>168</v>
      </c>
    </row>
    <row r="132" spans="1:4" ht="15" customHeight="1" x14ac:dyDescent="0.2">
      <c r="A132" s="96" t="s">
        <v>117</v>
      </c>
      <c r="B132" s="6">
        <v>0</v>
      </c>
      <c r="C132" s="6">
        <v>0</v>
      </c>
    </row>
    <row r="133" spans="1:4" ht="15" customHeight="1" x14ac:dyDescent="0.2">
      <c r="A133" s="96" t="s">
        <v>118</v>
      </c>
      <c r="B133" s="6">
        <v>0</v>
      </c>
      <c r="C133" s="6">
        <v>0</v>
      </c>
    </row>
    <row r="134" spans="1:4" ht="17.45" customHeight="1" x14ac:dyDescent="0.2">
      <c r="A134" s="108"/>
      <c r="B134" s="3"/>
      <c r="C134" s="3"/>
      <c r="D134" s="233"/>
    </row>
    <row r="135" spans="1:4" ht="33" customHeight="1" x14ac:dyDescent="0.2">
      <c r="A135" s="344" t="s">
        <v>75</v>
      </c>
      <c r="B135" s="345" t="s">
        <v>13</v>
      </c>
    </row>
    <row r="136" spans="1:4" ht="15" customHeight="1" x14ac:dyDescent="0.2">
      <c r="A136" s="5" t="s">
        <v>79</v>
      </c>
      <c r="B136" s="138">
        <f>B55</f>
        <v>0</v>
      </c>
      <c r="C136" s="83" t="s">
        <v>66</v>
      </c>
    </row>
    <row r="137" spans="1:4" ht="15" customHeight="1" x14ac:dyDescent="0.2">
      <c r="A137" s="96" t="s">
        <v>88</v>
      </c>
      <c r="B137" s="138">
        <f>B75</f>
        <v>0</v>
      </c>
      <c r="C137" s="97" t="s">
        <v>89</v>
      </c>
    </row>
    <row r="138" spans="1:4" ht="15" customHeight="1" x14ac:dyDescent="0.2">
      <c r="A138" s="5" t="s">
        <v>77</v>
      </c>
      <c r="B138" s="373">
        <f>B87+B89+B90+B91+B92</f>
        <v>0</v>
      </c>
    </row>
    <row r="139" spans="1:4" ht="15" customHeight="1" x14ac:dyDescent="0.2">
      <c r="A139" s="5" t="s">
        <v>78</v>
      </c>
      <c r="B139" s="374"/>
    </row>
    <row r="140" spans="1:4" ht="15" customHeight="1" thickBot="1" x14ac:dyDescent="0.25">
      <c r="A140" s="5" t="s">
        <v>206</v>
      </c>
      <c r="B140" s="138">
        <f>B109</f>
        <v>0</v>
      </c>
    </row>
    <row r="141" spans="1:4" ht="15" customHeight="1" thickBot="1" x14ac:dyDescent="0.25">
      <c r="A141" s="98" t="s">
        <v>11</v>
      </c>
      <c r="B141" s="140">
        <f>SUM(B136:B140)</f>
        <v>0</v>
      </c>
    </row>
    <row r="142" spans="1:4" ht="15" customHeight="1" x14ac:dyDescent="0.2">
      <c r="A142" s="60"/>
      <c r="B142" s="3"/>
    </row>
    <row r="143" spans="1:4" ht="19.5" customHeight="1" x14ac:dyDescent="0.2">
      <c r="A143" s="84" t="s">
        <v>120</v>
      </c>
      <c r="B143" s="120"/>
    </row>
    <row r="144" spans="1:4" ht="19.5" customHeight="1" x14ac:dyDescent="0.2">
      <c r="A144" s="84" t="s">
        <v>96</v>
      </c>
      <c r="B144" s="312"/>
      <c r="C144" s="84" t="s">
        <v>91</v>
      </c>
      <c r="D144" s="83" t="s">
        <v>97</v>
      </c>
    </row>
    <row r="145" spans="1:4" ht="19.5" customHeight="1" x14ac:dyDescent="0.2">
      <c r="A145" s="84" t="s">
        <v>98</v>
      </c>
      <c r="B145" s="87"/>
    </row>
    <row r="146" spans="1:4" ht="19.5" customHeight="1" x14ac:dyDescent="0.2">
      <c r="A146" s="84" t="s">
        <v>99</v>
      </c>
      <c r="B146" s="312"/>
      <c r="C146" s="84" t="s">
        <v>91</v>
      </c>
      <c r="D146" s="83" t="s">
        <v>97</v>
      </c>
    </row>
    <row r="149" spans="1:4" ht="20.100000000000001" customHeight="1" x14ac:dyDescent="0.2"/>
    <row r="150" spans="1:4" ht="20.100000000000001" customHeight="1" x14ac:dyDescent="0.2">
      <c r="A150" s="84"/>
      <c r="B150" s="83"/>
    </row>
    <row r="151" spans="1:4" ht="20.100000000000001" customHeight="1" x14ac:dyDescent="0.2">
      <c r="D151" s="83"/>
    </row>
  </sheetData>
  <mergeCells count="36">
    <mergeCell ref="B138:B139"/>
    <mergeCell ref="B120:D120"/>
    <mergeCell ref="B122:D122"/>
    <mergeCell ref="C42:D42"/>
    <mergeCell ref="C48:D48"/>
    <mergeCell ref="B112:D112"/>
    <mergeCell ref="B60:D60"/>
    <mergeCell ref="B78:D78"/>
    <mergeCell ref="B95:D95"/>
    <mergeCell ref="C49:D49"/>
    <mergeCell ref="C46:D46"/>
    <mergeCell ref="C35:D35"/>
    <mergeCell ref="C36:D36"/>
    <mergeCell ref="C37:D37"/>
    <mergeCell ref="A22:B22"/>
    <mergeCell ref="C47:D47"/>
    <mergeCell ref="C38:D38"/>
    <mergeCell ref="C39:D39"/>
    <mergeCell ref="C40:D40"/>
    <mergeCell ref="C41:D41"/>
    <mergeCell ref="C34:D34"/>
    <mergeCell ref="C3:D3"/>
    <mergeCell ref="A16:B16"/>
    <mergeCell ref="A7:B7"/>
    <mergeCell ref="A26:B26"/>
    <mergeCell ref="A24:B24"/>
    <mergeCell ref="A23:B23"/>
    <mergeCell ref="A21:B21"/>
    <mergeCell ref="A13:B13"/>
    <mergeCell ref="A15:B15"/>
    <mergeCell ref="A25:B25"/>
    <mergeCell ref="A8:B8"/>
    <mergeCell ref="A9:B9"/>
    <mergeCell ref="A10:B10"/>
    <mergeCell ref="A11:B11"/>
    <mergeCell ref="A12:B12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97" fitToHeight="0" orientation="portrait" r:id="rId1"/>
  <headerFooter alignWithMargins="0"/>
  <rowBreaks count="3" manualBreakCount="3">
    <brk id="42" max="16383" man="1"/>
    <brk id="78" max="16383" man="1"/>
    <brk id="11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M88"/>
  <sheetViews>
    <sheetView showGridLines="0" tabSelected="1" workbookViewId="0">
      <pane xSplit="1" ySplit="5" topLeftCell="B38" activePane="bottomRight" state="frozen"/>
      <selection pane="topRight" activeCell="B1" sqref="B1"/>
      <selection pane="bottomLeft" activeCell="A6" sqref="A6"/>
      <selection pane="bottomRight" activeCell="B56" sqref="B56"/>
    </sheetView>
  </sheetViews>
  <sheetFormatPr defaultRowHeight="12.75" x14ac:dyDescent="0.2"/>
  <cols>
    <col min="1" max="1" width="7.85546875" style="100" customWidth="1"/>
    <col min="2" max="2" width="37" customWidth="1"/>
    <col min="3" max="3" width="17.7109375" customWidth="1"/>
    <col min="4" max="4" width="21.85546875" customWidth="1"/>
    <col min="5" max="12" width="17.7109375" customWidth="1"/>
    <col min="13" max="13" width="18.28515625" customWidth="1"/>
  </cols>
  <sheetData>
    <row r="1" spans="1:13" ht="26.25" x14ac:dyDescent="0.4">
      <c r="B1" s="19" t="s">
        <v>197</v>
      </c>
      <c r="I1" s="84"/>
      <c r="J1" s="72" t="str">
        <f>'Popis SÚ a nákl.účtů'!D2</f>
        <v>číslo org.: 14xx</v>
      </c>
    </row>
    <row r="2" spans="1:13" ht="41.25" customHeight="1" x14ac:dyDescent="0.25">
      <c r="B2" s="72" t="s">
        <v>74</v>
      </c>
      <c r="D2" s="351">
        <f>'Popis SÚ a nákl.účtů'!C3</f>
        <v>0</v>
      </c>
      <c r="E2" s="351"/>
      <c r="F2" s="351"/>
      <c r="G2" s="351"/>
      <c r="H2" s="351"/>
      <c r="I2" s="351"/>
    </row>
    <row r="3" spans="1:13" ht="13.5" thickBot="1" x14ac:dyDescent="0.25">
      <c r="B3" s="148" t="s">
        <v>130</v>
      </c>
    </row>
    <row r="4" spans="1:13" ht="17.100000000000001" customHeight="1" thickBot="1" x14ac:dyDescent="0.25">
      <c r="A4" s="392" t="s">
        <v>124</v>
      </c>
      <c r="B4" s="42"/>
      <c r="C4" s="385" t="s">
        <v>70</v>
      </c>
      <c r="D4" s="391"/>
      <c r="E4" s="391"/>
      <c r="F4" s="391"/>
      <c r="G4" s="385" t="s">
        <v>59</v>
      </c>
      <c r="H4" s="386"/>
      <c r="I4" s="387"/>
      <c r="J4" s="388" t="s">
        <v>60</v>
      </c>
      <c r="K4" s="389"/>
      <c r="L4" s="390"/>
      <c r="M4" s="383" t="s">
        <v>201</v>
      </c>
    </row>
    <row r="5" spans="1:13" s="296" customFormat="1" ht="52.5" customHeight="1" thickBot="1" x14ac:dyDescent="0.25">
      <c r="A5" s="393"/>
      <c r="B5" s="240" t="s">
        <v>67</v>
      </c>
      <c r="C5" s="239" t="s">
        <v>221</v>
      </c>
      <c r="D5" s="240" t="s">
        <v>222</v>
      </c>
      <c r="E5" s="239" t="s">
        <v>198</v>
      </c>
      <c r="F5" s="316" t="s">
        <v>199</v>
      </c>
      <c r="G5" s="241" t="s">
        <v>223</v>
      </c>
      <c r="H5" s="242" t="s">
        <v>200</v>
      </c>
      <c r="I5" s="243" t="s">
        <v>123</v>
      </c>
      <c r="J5" s="244" t="s">
        <v>68</v>
      </c>
      <c r="K5" s="244" t="s">
        <v>122</v>
      </c>
      <c r="L5" s="244" t="s">
        <v>101</v>
      </c>
      <c r="M5" s="384"/>
    </row>
    <row r="6" spans="1:13" ht="17.100000000000001" customHeight="1" x14ac:dyDescent="0.2">
      <c r="A6" s="398" t="s">
        <v>132</v>
      </c>
      <c r="B6" s="146" t="s">
        <v>129</v>
      </c>
      <c r="C6" s="158"/>
      <c r="D6" s="131" t="s">
        <v>114</v>
      </c>
      <c r="E6" s="90"/>
      <c r="F6" s="91"/>
      <c r="G6" s="167" t="s">
        <v>114</v>
      </c>
      <c r="H6" s="90"/>
      <c r="I6" s="93"/>
      <c r="J6" s="158"/>
      <c r="K6" s="131" t="s">
        <v>114</v>
      </c>
      <c r="L6" s="131" t="s">
        <v>114</v>
      </c>
      <c r="M6" s="177" t="s">
        <v>114</v>
      </c>
    </row>
    <row r="7" spans="1:13" ht="17.100000000000001" customHeight="1" x14ac:dyDescent="0.2">
      <c r="A7" s="399"/>
      <c r="B7" s="147" t="s">
        <v>125</v>
      </c>
      <c r="C7" s="57"/>
      <c r="D7" s="127" t="s">
        <v>114</v>
      </c>
      <c r="E7" s="22"/>
      <c r="F7" s="89"/>
      <c r="G7" s="128" t="s">
        <v>114</v>
      </c>
      <c r="H7" s="22"/>
      <c r="I7" s="78"/>
      <c r="J7" s="57"/>
      <c r="K7" s="127" t="s">
        <v>114</v>
      </c>
      <c r="L7" s="127" t="s">
        <v>114</v>
      </c>
      <c r="M7" s="129" t="s">
        <v>114</v>
      </c>
    </row>
    <row r="8" spans="1:13" ht="17.100000000000001" customHeight="1" x14ac:dyDescent="0.2">
      <c r="A8" s="399"/>
      <c r="B8" s="317" t="s">
        <v>193</v>
      </c>
      <c r="C8" s="57"/>
      <c r="D8" s="127" t="s">
        <v>114</v>
      </c>
      <c r="E8" s="22"/>
      <c r="F8" s="89"/>
      <c r="G8" s="128" t="s">
        <v>114</v>
      </c>
      <c r="H8" s="22"/>
      <c r="I8" s="78"/>
      <c r="J8" s="57"/>
      <c r="K8" s="127" t="s">
        <v>114</v>
      </c>
      <c r="L8" s="127" t="s">
        <v>114</v>
      </c>
      <c r="M8" s="129" t="s">
        <v>114</v>
      </c>
    </row>
    <row r="9" spans="1:13" ht="17.100000000000001" customHeight="1" x14ac:dyDescent="0.2">
      <c r="A9" s="399"/>
      <c r="B9" s="317" t="s">
        <v>194</v>
      </c>
      <c r="C9" s="57"/>
      <c r="D9" s="127" t="s">
        <v>114</v>
      </c>
      <c r="E9" s="22"/>
      <c r="F9" s="89"/>
      <c r="G9" s="128" t="s">
        <v>114</v>
      </c>
      <c r="H9" s="22"/>
      <c r="I9" s="78"/>
      <c r="J9" s="57"/>
      <c r="K9" s="127" t="s">
        <v>114</v>
      </c>
      <c r="L9" s="127" t="s">
        <v>114</v>
      </c>
      <c r="M9" s="129" t="s">
        <v>114</v>
      </c>
    </row>
    <row r="10" spans="1:13" ht="17.100000000000001" customHeight="1" x14ac:dyDescent="0.2">
      <c r="A10" s="399"/>
      <c r="B10" s="317" t="s">
        <v>195</v>
      </c>
      <c r="C10" s="57"/>
      <c r="D10" s="127" t="s">
        <v>114</v>
      </c>
      <c r="E10" s="22"/>
      <c r="F10" s="89"/>
      <c r="G10" s="128" t="s">
        <v>114</v>
      </c>
      <c r="H10" s="22"/>
      <c r="I10" s="78"/>
      <c r="J10" s="57"/>
      <c r="K10" s="127" t="s">
        <v>114</v>
      </c>
      <c r="L10" s="127" t="s">
        <v>114</v>
      </c>
      <c r="M10" s="129" t="s">
        <v>114</v>
      </c>
    </row>
    <row r="11" spans="1:13" ht="17.100000000000001" customHeight="1" x14ac:dyDescent="0.2">
      <c r="A11" s="399"/>
      <c r="B11" s="149" t="s">
        <v>23</v>
      </c>
      <c r="C11" s="57"/>
      <c r="D11" s="127" t="s">
        <v>114</v>
      </c>
      <c r="E11" s="22"/>
      <c r="F11" s="89"/>
      <c r="G11" s="128" t="s">
        <v>114</v>
      </c>
      <c r="H11" s="22"/>
      <c r="I11" s="78"/>
      <c r="J11" s="57"/>
      <c r="K11" s="127" t="s">
        <v>114</v>
      </c>
      <c r="L11" s="127" t="s">
        <v>114</v>
      </c>
      <c r="M11" s="129" t="s">
        <v>114</v>
      </c>
    </row>
    <row r="12" spans="1:13" ht="17.100000000000001" customHeight="1" x14ac:dyDescent="0.2">
      <c r="A12" s="399"/>
      <c r="B12" s="149" t="s">
        <v>23</v>
      </c>
      <c r="C12" s="57"/>
      <c r="D12" s="127" t="s">
        <v>114</v>
      </c>
      <c r="E12" s="22"/>
      <c r="F12" s="89"/>
      <c r="G12" s="128" t="s">
        <v>114</v>
      </c>
      <c r="H12" s="22"/>
      <c r="I12" s="78"/>
      <c r="J12" s="57"/>
      <c r="K12" s="127" t="s">
        <v>114</v>
      </c>
      <c r="L12" s="127" t="s">
        <v>114</v>
      </c>
      <c r="M12" s="129" t="s">
        <v>114</v>
      </c>
    </row>
    <row r="13" spans="1:13" ht="17.100000000000001" customHeight="1" x14ac:dyDescent="0.2">
      <c r="A13" s="399"/>
      <c r="B13" s="149" t="s">
        <v>23</v>
      </c>
      <c r="C13" s="57"/>
      <c r="D13" s="127" t="s">
        <v>114</v>
      </c>
      <c r="E13" s="22"/>
      <c r="F13" s="89"/>
      <c r="G13" s="128" t="s">
        <v>114</v>
      </c>
      <c r="H13" s="22"/>
      <c r="I13" s="78"/>
      <c r="J13" s="57"/>
      <c r="K13" s="127" t="s">
        <v>114</v>
      </c>
      <c r="L13" s="127" t="s">
        <v>114</v>
      </c>
      <c r="M13" s="129" t="s">
        <v>114</v>
      </c>
    </row>
    <row r="14" spans="1:13" ht="17.100000000000001" customHeight="1" x14ac:dyDescent="0.2">
      <c r="A14" s="399"/>
      <c r="B14" s="149" t="s">
        <v>23</v>
      </c>
      <c r="C14" s="57"/>
      <c r="D14" s="127" t="s">
        <v>114</v>
      </c>
      <c r="E14" s="22"/>
      <c r="F14" s="89"/>
      <c r="G14" s="128" t="s">
        <v>114</v>
      </c>
      <c r="H14" s="22"/>
      <c r="I14" s="78"/>
      <c r="J14" s="57"/>
      <c r="K14" s="127" t="s">
        <v>114</v>
      </c>
      <c r="L14" s="127" t="s">
        <v>114</v>
      </c>
      <c r="M14" s="129" t="s">
        <v>114</v>
      </c>
    </row>
    <row r="15" spans="1:13" ht="17.100000000000001" customHeight="1" x14ac:dyDescent="0.2">
      <c r="A15" s="399"/>
      <c r="B15" s="149" t="s">
        <v>23</v>
      </c>
      <c r="C15" s="57"/>
      <c r="D15" s="127" t="s">
        <v>114</v>
      </c>
      <c r="E15" s="22"/>
      <c r="F15" s="89"/>
      <c r="G15" s="128" t="s">
        <v>114</v>
      </c>
      <c r="H15" s="22"/>
      <c r="I15" s="78"/>
      <c r="J15" s="57"/>
      <c r="K15" s="127" t="s">
        <v>114</v>
      </c>
      <c r="L15" s="127" t="s">
        <v>114</v>
      </c>
      <c r="M15" s="129" t="s">
        <v>114</v>
      </c>
    </row>
    <row r="16" spans="1:13" ht="17.100000000000001" customHeight="1" thickBot="1" x14ac:dyDescent="0.25">
      <c r="A16" s="400"/>
      <c r="B16" s="150" t="s">
        <v>23</v>
      </c>
      <c r="C16" s="187"/>
      <c r="D16" s="180" t="s">
        <v>114</v>
      </c>
      <c r="E16" s="23"/>
      <c r="F16" s="186"/>
      <c r="G16" s="182" t="s">
        <v>114</v>
      </c>
      <c r="H16" s="23"/>
      <c r="I16" s="184"/>
      <c r="J16" s="187"/>
      <c r="K16" s="180" t="s">
        <v>114</v>
      </c>
      <c r="L16" s="180" t="s">
        <v>114</v>
      </c>
      <c r="M16" s="183" t="s">
        <v>114</v>
      </c>
    </row>
    <row r="17" spans="1:13" ht="17.100000000000001" customHeight="1" x14ac:dyDescent="0.2">
      <c r="A17" s="398" t="s">
        <v>131</v>
      </c>
      <c r="B17" s="151" t="s">
        <v>23</v>
      </c>
      <c r="C17" s="158"/>
      <c r="D17" s="131" t="s">
        <v>114</v>
      </c>
      <c r="E17" s="62"/>
      <c r="F17" s="185"/>
      <c r="G17" s="176" t="s">
        <v>114</v>
      </c>
      <c r="H17" s="62"/>
      <c r="I17" s="178"/>
      <c r="J17" s="158"/>
      <c r="K17" s="131" t="s">
        <v>114</v>
      </c>
      <c r="L17" s="131" t="s">
        <v>114</v>
      </c>
      <c r="M17" s="177" t="s">
        <v>114</v>
      </c>
    </row>
    <row r="18" spans="1:13" ht="17.100000000000001" customHeight="1" x14ac:dyDescent="0.2">
      <c r="A18" s="399"/>
      <c r="B18" s="152" t="s">
        <v>23</v>
      </c>
      <c r="C18" s="57"/>
      <c r="D18" s="127" t="s">
        <v>114</v>
      </c>
      <c r="E18" s="22"/>
      <c r="F18" s="58"/>
      <c r="G18" s="168" t="s">
        <v>114</v>
      </c>
      <c r="H18" s="22"/>
      <c r="I18" s="78"/>
      <c r="J18" s="57"/>
      <c r="K18" s="127" t="s">
        <v>114</v>
      </c>
      <c r="L18" s="127" t="s">
        <v>114</v>
      </c>
      <c r="M18" s="129" t="s">
        <v>114</v>
      </c>
    </row>
    <row r="19" spans="1:13" ht="17.100000000000001" customHeight="1" x14ac:dyDescent="0.2">
      <c r="A19" s="399"/>
      <c r="B19" s="152" t="s">
        <v>23</v>
      </c>
      <c r="C19" s="57"/>
      <c r="D19" s="127" t="s">
        <v>114</v>
      </c>
      <c r="E19" s="22"/>
      <c r="F19" s="58"/>
      <c r="G19" s="168" t="s">
        <v>114</v>
      </c>
      <c r="H19" s="22"/>
      <c r="I19" s="78"/>
      <c r="J19" s="57"/>
      <c r="K19" s="127" t="s">
        <v>114</v>
      </c>
      <c r="L19" s="127" t="s">
        <v>114</v>
      </c>
      <c r="M19" s="129" t="s">
        <v>114</v>
      </c>
    </row>
    <row r="20" spans="1:13" ht="17.100000000000001" customHeight="1" x14ac:dyDescent="0.2">
      <c r="A20" s="399"/>
      <c r="B20" s="152" t="s">
        <v>23</v>
      </c>
      <c r="C20" s="57"/>
      <c r="D20" s="127" t="s">
        <v>114</v>
      </c>
      <c r="E20" s="22"/>
      <c r="F20" s="58"/>
      <c r="G20" s="168" t="s">
        <v>114</v>
      </c>
      <c r="H20" s="22"/>
      <c r="I20" s="78"/>
      <c r="J20" s="57"/>
      <c r="K20" s="127" t="s">
        <v>114</v>
      </c>
      <c r="L20" s="127" t="s">
        <v>114</v>
      </c>
      <c r="M20" s="129" t="s">
        <v>114</v>
      </c>
    </row>
    <row r="21" spans="1:13" ht="17.100000000000001" customHeight="1" thickBot="1" x14ac:dyDescent="0.25">
      <c r="A21" s="399"/>
      <c r="B21" s="152" t="s">
        <v>23</v>
      </c>
      <c r="C21" s="57"/>
      <c r="D21" s="127" t="s">
        <v>114</v>
      </c>
      <c r="E21" s="22"/>
      <c r="F21" s="58"/>
      <c r="G21" s="168" t="s">
        <v>114</v>
      </c>
      <c r="H21" s="22"/>
      <c r="I21" s="78"/>
      <c r="J21" s="57"/>
      <c r="K21" s="127" t="s">
        <v>114</v>
      </c>
      <c r="L21" s="127" t="s">
        <v>114</v>
      </c>
      <c r="M21" s="129" t="s">
        <v>114</v>
      </c>
    </row>
    <row r="22" spans="1:13" ht="17.100000000000001" customHeight="1" x14ac:dyDescent="0.2">
      <c r="A22" s="398" t="s">
        <v>133</v>
      </c>
      <c r="B22" s="151" t="s">
        <v>23</v>
      </c>
      <c r="C22" s="174" t="s">
        <v>114</v>
      </c>
      <c r="D22" s="131" t="s">
        <v>114</v>
      </c>
      <c r="E22" s="131" t="s">
        <v>114</v>
      </c>
      <c r="F22" s="175" t="s">
        <v>114</v>
      </c>
      <c r="G22" s="176" t="s">
        <v>114</v>
      </c>
      <c r="H22" s="131" t="s">
        <v>114</v>
      </c>
      <c r="I22" s="177" t="s">
        <v>114</v>
      </c>
      <c r="J22" s="174" t="s">
        <v>114</v>
      </c>
      <c r="K22" s="131" t="s">
        <v>114</v>
      </c>
      <c r="L22" s="131" t="s">
        <v>114</v>
      </c>
      <c r="M22" s="178"/>
    </row>
    <row r="23" spans="1:13" ht="17.100000000000001" customHeight="1" thickBot="1" x14ac:dyDescent="0.25">
      <c r="A23" s="400"/>
      <c r="B23" s="153" t="s">
        <v>23</v>
      </c>
      <c r="C23" s="179" t="s">
        <v>114</v>
      </c>
      <c r="D23" s="180" t="s">
        <v>114</v>
      </c>
      <c r="E23" s="180" t="s">
        <v>114</v>
      </c>
      <c r="F23" s="181" t="s">
        <v>114</v>
      </c>
      <c r="G23" s="182" t="s">
        <v>114</v>
      </c>
      <c r="H23" s="180" t="s">
        <v>114</v>
      </c>
      <c r="I23" s="183" t="s">
        <v>114</v>
      </c>
      <c r="J23" s="179" t="s">
        <v>114</v>
      </c>
      <c r="K23" s="180" t="s">
        <v>114</v>
      </c>
      <c r="L23" s="180" t="s">
        <v>114</v>
      </c>
      <c r="M23" s="184"/>
    </row>
    <row r="24" spans="1:13" ht="17.100000000000001" customHeight="1" x14ac:dyDescent="0.2">
      <c r="A24" s="398" t="s">
        <v>134</v>
      </c>
      <c r="B24" s="156" t="s">
        <v>126</v>
      </c>
      <c r="C24" s="174" t="s">
        <v>114</v>
      </c>
      <c r="D24" s="131" t="s">
        <v>114</v>
      </c>
      <c r="E24" s="192" t="s">
        <v>114</v>
      </c>
      <c r="F24" s="175" t="s">
        <v>114</v>
      </c>
      <c r="G24" s="167" t="s">
        <v>114</v>
      </c>
      <c r="H24" s="131" t="s">
        <v>114</v>
      </c>
      <c r="I24" s="177" t="s">
        <v>114</v>
      </c>
      <c r="J24" s="174" t="s">
        <v>114</v>
      </c>
      <c r="K24" s="193" t="s">
        <v>114</v>
      </c>
      <c r="L24" s="175" t="s">
        <v>114</v>
      </c>
      <c r="M24" s="178"/>
    </row>
    <row r="25" spans="1:13" ht="17.100000000000001" customHeight="1" thickBot="1" x14ac:dyDescent="0.25">
      <c r="A25" s="399"/>
      <c r="B25" s="196" t="s">
        <v>127</v>
      </c>
      <c r="C25" s="126"/>
      <c r="D25" s="169" t="s">
        <v>114</v>
      </c>
      <c r="E25" s="121"/>
      <c r="F25" s="122"/>
      <c r="G25" s="123"/>
      <c r="H25" s="121"/>
      <c r="I25" s="124"/>
      <c r="J25" s="126"/>
      <c r="K25" s="197" t="s">
        <v>114</v>
      </c>
      <c r="L25" s="194" t="s">
        <v>114</v>
      </c>
      <c r="M25" s="195" t="s">
        <v>114</v>
      </c>
    </row>
    <row r="26" spans="1:13" ht="17.100000000000001" customHeight="1" x14ac:dyDescent="0.2">
      <c r="A26" s="401">
        <v>92304</v>
      </c>
      <c r="B26" s="154" t="s">
        <v>180</v>
      </c>
      <c r="C26" s="158"/>
      <c r="D26" s="62"/>
      <c r="E26" s="62"/>
      <c r="F26" s="185"/>
      <c r="G26" s="80"/>
      <c r="H26" s="62"/>
      <c r="I26" s="178"/>
      <c r="J26" s="158"/>
      <c r="K26" s="193" t="s">
        <v>114</v>
      </c>
      <c r="L26" s="131" t="s">
        <v>114</v>
      </c>
      <c r="M26" s="177" t="s">
        <v>114</v>
      </c>
    </row>
    <row r="27" spans="1:13" ht="17.100000000000001" customHeight="1" x14ac:dyDescent="0.2">
      <c r="A27" s="399"/>
      <c r="B27" s="314" t="s">
        <v>188</v>
      </c>
      <c r="C27" s="188"/>
      <c r="D27" s="173"/>
      <c r="E27" s="173"/>
      <c r="F27" s="189"/>
      <c r="G27" s="190"/>
      <c r="H27" s="173"/>
      <c r="I27" s="191"/>
      <c r="J27" s="188"/>
      <c r="K27" s="172"/>
      <c r="L27" s="170"/>
      <c r="M27" s="171"/>
    </row>
    <row r="28" spans="1:13" ht="17.100000000000001" customHeight="1" x14ac:dyDescent="0.2">
      <c r="A28" s="402"/>
      <c r="B28" s="18" t="s">
        <v>184</v>
      </c>
      <c r="C28" s="57"/>
      <c r="D28" s="22"/>
      <c r="E28" s="22"/>
      <c r="F28" s="58"/>
      <c r="G28" s="81"/>
      <c r="H28" s="22"/>
      <c r="I28" s="78"/>
      <c r="J28" s="57"/>
      <c r="K28" s="130" t="s">
        <v>114</v>
      </c>
      <c r="L28" s="127" t="s">
        <v>114</v>
      </c>
      <c r="M28" s="129" t="s">
        <v>114</v>
      </c>
    </row>
    <row r="29" spans="1:13" ht="17.100000000000001" customHeight="1" x14ac:dyDescent="0.2">
      <c r="A29" s="402"/>
      <c r="B29" s="307" t="s">
        <v>209</v>
      </c>
      <c r="C29" s="57"/>
      <c r="D29" s="22"/>
      <c r="E29" s="22"/>
      <c r="F29" s="58"/>
      <c r="G29" s="92"/>
      <c r="H29" s="22"/>
      <c r="I29" s="78"/>
      <c r="J29" s="57"/>
      <c r="K29" s="127" t="s">
        <v>114</v>
      </c>
      <c r="L29" s="127" t="s">
        <v>114</v>
      </c>
      <c r="M29" s="129" t="s">
        <v>114</v>
      </c>
    </row>
    <row r="30" spans="1:13" ht="17.100000000000001" customHeight="1" x14ac:dyDescent="0.2">
      <c r="A30" s="402"/>
      <c r="B30" s="307"/>
      <c r="C30" s="57"/>
      <c r="D30" s="22"/>
      <c r="E30" s="22"/>
      <c r="F30" s="58"/>
      <c r="G30" s="92"/>
      <c r="H30" s="22"/>
      <c r="I30" s="78"/>
      <c r="J30" s="57"/>
      <c r="K30" s="22"/>
      <c r="L30" s="22"/>
      <c r="M30" s="129" t="s">
        <v>114</v>
      </c>
    </row>
    <row r="31" spans="1:13" ht="17.100000000000001" customHeight="1" x14ac:dyDescent="0.2">
      <c r="A31" s="402"/>
      <c r="B31" s="308"/>
      <c r="C31" s="126"/>
      <c r="D31" s="121"/>
      <c r="E31" s="121"/>
      <c r="F31" s="122"/>
      <c r="G31" s="223"/>
      <c r="H31" s="121"/>
      <c r="I31" s="124"/>
      <c r="J31" s="126"/>
      <c r="K31" s="121"/>
      <c r="L31" s="121"/>
      <c r="M31" s="195"/>
    </row>
    <row r="32" spans="1:13" ht="17.100000000000001" customHeight="1" x14ac:dyDescent="0.2">
      <c r="A32" s="402"/>
      <c r="B32" s="88"/>
      <c r="C32" s="126"/>
      <c r="D32" s="121"/>
      <c r="E32" s="121"/>
      <c r="F32" s="122"/>
      <c r="G32" s="223"/>
      <c r="H32" s="121"/>
      <c r="I32" s="124"/>
      <c r="J32" s="126"/>
      <c r="K32" s="121"/>
      <c r="L32" s="121"/>
      <c r="M32" s="124"/>
    </row>
    <row r="33" spans="1:13" ht="17.100000000000001" customHeight="1" x14ac:dyDescent="0.2">
      <c r="A33" s="402"/>
      <c r="B33" s="18"/>
      <c r="C33" s="126"/>
      <c r="D33" s="121"/>
      <c r="E33" s="121"/>
      <c r="F33" s="122"/>
      <c r="G33" s="223"/>
      <c r="H33" s="121"/>
      <c r="I33" s="124"/>
      <c r="J33" s="126"/>
      <c r="K33" s="126"/>
      <c r="L33" s="121"/>
      <c r="M33" s="124"/>
    </row>
    <row r="34" spans="1:13" ht="17.100000000000001" customHeight="1" x14ac:dyDescent="0.2">
      <c r="A34" s="402"/>
      <c r="B34" s="314" t="s">
        <v>187</v>
      </c>
      <c r="C34" s="126"/>
      <c r="D34" s="121"/>
      <c r="E34" s="121"/>
      <c r="F34" s="122"/>
      <c r="G34" s="223"/>
      <c r="H34" s="121"/>
      <c r="I34" s="124"/>
      <c r="J34" s="126"/>
      <c r="K34" s="126"/>
      <c r="L34" s="121"/>
      <c r="M34" s="124"/>
    </row>
    <row r="35" spans="1:13" ht="17.100000000000001" customHeight="1" x14ac:dyDescent="0.2">
      <c r="A35" s="402"/>
      <c r="B35" s="300"/>
      <c r="C35" s="126"/>
      <c r="D35" s="121"/>
      <c r="E35" s="121"/>
      <c r="F35" s="122"/>
      <c r="G35" s="223"/>
      <c r="H35" s="121"/>
      <c r="I35" s="124"/>
      <c r="J35" s="126"/>
      <c r="K35" s="126"/>
      <c r="L35" s="297"/>
      <c r="M35" s="298"/>
    </row>
    <row r="36" spans="1:13" ht="17.100000000000001" customHeight="1" thickBot="1" x14ac:dyDescent="0.25">
      <c r="A36" s="403"/>
      <c r="B36" s="313" t="s">
        <v>210</v>
      </c>
      <c r="C36" s="187"/>
      <c r="D36" s="23"/>
      <c r="E36" s="23"/>
      <c r="F36" s="186"/>
      <c r="G36" s="299"/>
      <c r="H36" s="23"/>
      <c r="I36" s="184"/>
      <c r="J36" s="187"/>
      <c r="K36" s="23"/>
      <c r="L36" s="23"/>
      <c r="M36" s="184"/>
    </row>
    <row r="37" spans="1:13" ht="17.100000000000001" customHeight="1" x14ac:dyDescent="0.2">
      <c r="A37" s="404">
        <v>91604</v>
      </c>
      <c r="B37" s="328" t="s">
        <v>140</v>
      </c>
      <c r="C37" s="200"/>
      <c r="D37" s="310" t="s">
        <v>114</v>
      </c>
      <c r="E37" s="201"/>
      <c r="F37" s="91"/>
      <c r="G37" s="311" t="s">
        <v>114</v>
      </c>
      <c r="H37" s="201"/>
      <c r="I37" s="202"/>
      <c r="J37" s="203"/>
      <c r="K37" s="192" t="s">
        <v>114</v>
      </c>
      <c r="L37" s="192" t="s">
        <v>114</v>
      </c>
      <c r="M37" s="204" t="s">
        <v>114</v>
      </c>
    </row>
    <row r="38" spans="1:13" ht="17.100000000000001" customHeight="1" x14ac:dyDescent="0.2">
      <c r="A38" s="405"/>
      <c r="B38" s="314" t="s">
        <v>186</v>
      </c>
      <c r="C38" s="57"/>
      <c r="D38" s="127" t="s">
        <v>114</v>
      </c>
      <c r="E38" s="22"/>
      <c r="F38" s="58"/>
      <c r="G38" s="128" t="s">
        <v>114</v>
      </c>
      <c r="H38" s="22"/>
      <c r="I38" s="78"/>
      <c r="J38" s="57"/>
      <c r="K38" s="127" t="s">
        <v>114</v>
      </c>
      <c r="L38" s="127" t="s">
        <v>114</v>
      </c>
      <c r="M38" s="129" t="s">
        <v>114</v>
      </c>
    </row>
    <row r="39" spans="1:13" ht="17.100000000000001" customHeight="1" x14ac:dyDescent="0.2">
      <c r="A39" s="405"/>
      <c r="B39" s="314" t="s">
        <v>208</v>
      </c>
      <c r="C39" s="57"/>
      <c r="D39" s="348" t="s">
        <v>114</v>
      </c>
      <c r="E39" s="22"/>
      <c r="F39" s="58"/>
      <c r="G39" s="349" t="s">
        <v>114</v>
      </c>
      <c r="H39" s="22"/>
      <c r="I39" s="78"/>
      <c r="J39" s="57"/>
      <c r="K39" s="348" t="s">
        <v>114</v>
      </c>
      <c r="L39" s="348" t="s">
        <v>114</v>
      </c>
      <c r="M39" s="350" t="s">
        <v>114</v>
      </c>
    </row>
    <row r="40" spans="1:13" ht="17.100000000000001" customHeight="1" x14ac:dyDescent="0.2">
      <c r="A40" s="405"/>
      <c r="B40" s="314" t="s">
        <v>189</v>
      </c>
      <c r="C40" s="57"/>
      <c r="D40" s="127" t="s">
        <v>114</v>
      </c>
      <c r="E40" s="22"/>
      <c r="F40" s="58"/>
      <c r="G40" s="128" t="s">
        <v>114</v>
      </c>
      <c r="H40" s="22"/>
      <c r="I40" s="78"/>
      <c r="J40" s="57"/>
      <c r="K40" s="127" t="s">
        <v>114</v>
      </c>
      <c r="L40" s="127" t="s">
        <v>114</v>
      </c>
      <c r="M40" s="129" t="s">
        <v>114</v>
      </c>
    </row>
    <row r="41" spans="1:13" ht="17.100000000000001" customHeight="1" x14ac:dyDescent="0.2">
      <c r="A41" s="405"/>
      <c r="B41" s="314" t="s">
        <v>190</v>
      </c>
      <c r="C41" s="57"/>
      <c r="D41" s="127" t="s">
        <v>114</v>
      </c>
      <c r="E41" s="22"/>
      <c r="F41" s="58"/>
      <c r="G41" s="128" t="s">
        <v>114</v>
      </c>
      <c r="H41" s="22"/>
      <c r="I41" s="78"/>
      <c r="J41" s="57"/>
      <c r="K41" s="127" t="s">
        <v>114</v>
      </c>
      <c r="L41" s="127" t="s">
        <v>114</v>
      </c>
      <c r="M41" s="129" t="s">
        <v>114</v>
      </c>
    </row>
    <row r="42" spans="1:13" ht="17.100000000000001" customHeight="1" x14ac:dyDescent="0.2">
      <c r="A42" s="405"/>
      <c r="B42" s="314" t="s">
        <v>191</v>
      </c>
      <c r="C42" s="166"/>
      <c r="D42" s="132" t="s">
        <v>114</v>
      </c>
      <c r="E42" s="22"/>
      <c r="F42" s="58"/>
      <c r="G42" s="128" t="s">
        <v>114</v>
      </c>
      <c r="H42" s="22"/>
      <c r="I42" s="78"/>
      <c r="J42" s="57"/>
      <c r="K42" s="132" t="s">
        <v>114</v>
      </c>
      <c r="L42" s="132" t="s">
        <v>114</v>
      </c>
      <c r="M42" s="205" t="s">
        <v>114</v>
      </c>
    </row>
    <row r="43" spans="1:13" ht="17.100000000000001" customHeight="1" x14ac:dyDescent="0.2">
      <c r="A43" s="405"/>
      <c r="B43" s="314" t="s">
        <v>192</v>
      </c>
      <c r="C43" s="166"/>
      <c r="D43" s="132" t="s">
        <v>114</v>
      </c>
      <c r="E43" s="22"/>
      <c r="F43" s="58"/>
      <c r="G43" s="128" t="s">
        <v>114</v>
      </c>
      <c r="H43" s="22"/>
      <c r="I43" s="78"/>
      <c r="J43" s="57"/>
      <c r="K43" s="132" t="s">
        <v>114</v>
      </c>
      <c r="L43" s="132" t="s">
        <v>114</v>
      </c>
      <c r="M43" s="205" t="s">
        <v>114</v>
      </c>
    </row>
    <row r="44" spans="1:13" ht="17.100000000000001" customHeight="1" x14ac:dyDescent="0.2">
      <c r="A44" s="405"/>
      <c r="B44" s="309" t="s">
        <v>211</v>
      </c>
      <c r="C44" s="57"/>
      <c r="D44" s="22"/>
      <c r="E44" s="22"/>
      <c r="F44" s="58"/>
      <c r="G44" s="81"/>
      <c r="H44" s="22"/>
      <c r="I44" s="78"/>
      <c r="J44" s="57"/>
      <c r="K44" s="127" t="s">
        <v>114</v>
      </c>
      <c r="L44" s="127" t="s">
        <v>114</v>
      </c>
      <c r="M44" s="129" t="s">
        <v>114</v>
      </c>
    </row>
    <row r="45" spans="1:13" ht="17.100000000000001" customHeight="1" x14ac:dyDescent="0.2">
      <c r="A45" s="405"/>
      <c r="B45" s="307"/>
      <c r="C45" s="166"/>
      <c r="D45" s="132" t="s">
        <v>114</v>
      </c>
      <c r="E45" s="71"/>
      <c r="F45" s="76"/>
      <c r="G45" s="168" t="s">
        <v>114</v>
      </c>
      <c r="H45" s="71"/>
      <c r="I45" s="79"/>
      <c r="J45" s="77"/>
      <c r="K45" s="132" t="s">
        <v>114</v>
      </c>
      <c r="L45" s="132" t="s">
        <v>114</v>
      </c>
      <c r="M45" s="205" t="s">
        <v>114</v>
      </c>
    </row>
    <row r="46" spans="1:13" ht="17.100000000000001" customHeight="1" x14ac:dyDescent="0.2">
      <c r="A46" s="405"/>
      <c r="B46" s="155"/>
      <c r="C46" s="166"/>
      <c r="D46" s="132" t="s">
        <v>114</v>
      </c>
      <c r="E46" s="71"/>
      <c r="F46" s="76"/>
      <c r="G46" s="168" t="s">
        <v>114</v>
      </c>
      <c r="H46" s="71"/>
      <c r="I46" s="79"/>
      <c r="J46" s="77"/>
      <c r="K46" s="132" t="s">
        <v>114</v>
      </c>
      <c r="L46" s="132" t="s">
        <v>114</v>
      </c>
      <c r="M46" s="205" t="s">
        <v>114</v>
      </c>
    </row>
    <row r="47" spans="1:13" ht="17.100000000000001" customHeight="1" x14ac:dyDescent="0.2">
      <c r="A47" s="405"/>
      <c r="B47" s="155"/>
      <c r="C47" s="57"/>
      <c r="D47" s="132" t="s">
        <v>114</v>
      </c>
      <c r="E47" s="22"/>
      <c r="F47" s="58"/>
      <c r="G47" s="168" t="s">
        <v>114</v>
      </c>
      <c r="H47" s="22"/>
      <c r="I47" s="78"/>
      <c r="J47" s="57"/>
      <c r="K47" s="127" t="s">
        <v>114</v>
      </c>
      <c r="L47" s="127" t="s">
        <v>114</v>
      </c>
      <c r="M47" s="129" t="s">
        <v>114</v>
      </c>
    </row>
    <row r="48" spans="1:13" ht="17.100000000000001" customHeight="1" x14ac:dyDescent="0.2">
      <c r="A48" s="405"/>
      <c r="B48" s="155"/>
      <c r="C48" s="57"/>
      <c r="D48" s="127" t="s">
        <v>114</v>
      </c>
      <c r="E48" s="22"/>
      <c r="F48" s="58"/>
      <c r="G48" s="128" t="s">
        <v>114</v>
      </c>
      <c r="H48" s="22"/>
      <c r="I48" s="78"/>
      <c r="J48" s="57"/>
      <c r="K48" s="127" t="s">
        <v>114</v>
      </c>
      <c r="L48" s="127" t="s">
        <v>114</v>
      </c>
      <c r="M48" s="129" t="s">
        <v>114</v>
      </c>
    </row>
    <row r="49" spans="1:13" ht="17.100000000000001" customHeight="1" x14ac:dyDescent="0.2">
      <c r="A49" s="405"/>
      <c r="B49" s="155"/>
      <c r="C49" s="57"/>
      <c r="D49" s="127" t="s">
        <v>114</v>
      </c>
      <c r="E49" s="22"/>
      <c r="F49" s="58"/>
      <c r="G49" s="128" t="s">
        <v>114</v>
      </c>
      <c r="H49" s="22"/>
      <c r="I49" s="78"/>
      <c r="J49" s="57"/>
      <c r="K49" s="127" t="s">
        <v>114</v>
      </c>
      <c r="L49" s="127" t="s">
        <v>114</v>
      </c>
      <c r="M49" s="129" t="s">
        <v>114</v>
      </c>
    </row>
    <row r="50" spans="1:13" ht="17.100000000000001" customHeight="1" x14ac:dyDescent="0.2">
      <c r="A50" s="405"/>
      <c r="B50" s="155"/>
      <c r="C50" s="57"/>
      <c r="D50" s="127" t="s">
        <v>114</v>
      </c>
      <c r="E50" s="22"/>
      <c r="F50" s="58"/>
      <c r="G50" s="128" t="s">
        <v>114</v>
      </c>
      <c r="H50" s="22"/>
      <c r="I50" s="78"/>
      <c r="J50" s="57"/>
      <c r="K50" s="127" t="s">
        <v>114</v>
      </c>
      <c r="L50" s="127" t="s">
        <v>114</v>
      </c>
      <c r="M50" s="129" t="s">
        <v>114</v>
      </c>
    </row>
    <row r="51" spans="1:13" ht="17.100000000000001" customHeight="1" x14ac:dyDescent="0.2">
      <c r="A51" s="405"/>
      <c r="B51" s="155"/>
      <c r="C51" s="57"/>
      <c r="D51" s="127" t="s">
        <v>114</v>
      </c>
      <c r="E51" s="22"/>
      <c r="F51" s="58"/>
      <c r="G51" s="128" t="s">
        <v>114</v>
      </c>
      <c r="H51" s="22"/>
      <c r="I51" s="78"/>
      <c r="J51" s="57"/>
      <c r="K51" s="127" t="s">
        <v>114</v>
      </c>
      <c r="L51" s="127" t="s">
        <v>114</v>
      </c>
      <c r="M51" s="129" t="s">
        <v>114</v>
      </c>
    </row>
    <row r="52" spans="1:13" ht="17.100000000000001" customHeight="1" x14ac:dyDescent="0.2">
      <c r="A52" s="405"/>
      <c r="B52" s="155"/>
      <c r="C52" s="57"/>
      <c r="D52" s="127" t="s">
        <v>114</v>
      </c>
      <c r="E52" s="22"/>
      <c r="F52" s="58"/>
      <c r="G52" s="128" t="s">
        <v>114</v>
      </c>
      <c r="H52" s="22"/>
      <c r="I52" s="78"/>
      <c r="J52" s="57"/>
      <c r="K52" s="127" t="s">
        <v>114</v>
      </c>
      <c r="L52" s="127" t="s">
        <v>114</v>
      </c>
      <c r="M52" s="129" t="s">
        <v>114</v>
      </c>
    </row>
    <row r="53" spans="1:13" ht="17.100000000000001" customHeight="1" x14ac:dyDescent="0.2">
      <c r="A53" s="405"/>
      <c r="B53" s="307" t="s">
        <v>230</v>
      </c>
      <c r="C53" s="57"/>
      <c r="D53" s="22"/>
      <c r="E53" s="22"/>
      <c r="F53" s="58"/>
      <c r="G53" s="81"/>
      <c r="H53" s="22"/>
      <c r="I53" s="78"/>
      <c r="J53" s="57"/>
      <c r="K53" s="132" t="s">
        <v>114</v>
      </c>
      <c r="L53" s="132" t="s">
        <v>114</v>
      </c>
      <c r="M53" s="205" t="s">
        <v>114</v>
      </c>
    </row>
    <row r="54" spans="1:13" ht="17.100000000000001" customHeight="1" x14ac:dyDescent="0.2">
      <c r="A54" s="405"/>
      <c r="B54" s="155" t="s">
        <v>182</v>
      </c>
      <c r="C54" s="126"/>
      <c r="D54" s="22"/>
      <c r="E54" s="121"/>
      <c r="F54" s="122"/>
      <c r="G54" s="81"/>
      <c r="H54" s="121"/>
      <c r="I54" s="124"/>
      <c r="J54" s="126"/>
      <c r="K54" s="157" t="s">
        <v>114</v>
      </c>
      <c r="L54" s="157" t="s">
        <v>114</v>
      </c>
      <c r="M54" s="134" t="s">
        <v>114</v>
      </c>
    </row>
    <row r="55" spans="1:13" ht="17.100000000000001" customHeight="1" x14ac:dyDescent="0.2">
      <c r="A55" s="405"/>
      <c r="B55" s="212"/>
      <c r="C55" s="126"/>
      <c r="D55" s="127" t="s">
        <v>114</v>
      </c>
      <c r="E55" s="121"/>
      <c r="F55" s="122"/>
      <c r="G55" s="128" t="s">
        <v>114</v>
      </c>
      <c r="H55" s="121"/>
      <c r="I55" s="124"/>
      <c r="J55" s="126"/>
      <c r="K55" s="157" t="s">
        <v>114</v>
      </c>
      <c r="L55" s="157" t="s">
        <v>114</v>
      </c>
      <c r="M55" s="134" t="s">
        <v>114</v>
      </c>
    </row>
    <row r="56" spans="1:13" ht="17.100000000000001" customHeight="1" x14ac:dyDescent="0.2">
      <c r="A56" s="405"/>
      <c r="B56" s="212"/>
      <c r="C56" s="126"/>
      <c r="D56" s="127" t="s">
        <v>114</v>
      </c>
      <c r="E56" s="121"/>
      <c r="F56" s="122"/>
      <c r="G56" s="128" t="s">
        <v>114</v>
      </c>
      <c r="H56" s="121"/>
      <c r="I56" s="124"/>
      <c r="J56" s="126"/>
      <c r="K56" s="157" t="s">
        <v>114</v>
      </c>
      <c r="L56" s="157" t="s">
        <v>114</v>
      </c>
      <c r="M56" s="134" t="s">
        <v>114</v>
      </c>
    </row>
    <row r="57" spans="1:13" ht="17.100000000000001" customHeight="1" x14ac:dyDescent="0.2">
      <c r="A57" s="405"/>
      <c r="B57" s="212"/>
      <c r="C57" s="126"/>
      <c r="D57" s="127" t="s">
        <v>114</v>
      </c>
      <c r="E57" s="121"/>
      <c r="F57" s="122"/>
      <c r="G57" s="128" t="s">
        <v>114</v>
      </c>
      <c r="H57" s="121"/>
      <c r="I57" s="124"/>
      <c r="J57" s="126"/>
      <c r="K57" s="157" t="s">
        <v>114</v>
      </c>
      <c r="L57" s="157" t="s">
        <v>114</v>
      </c>
      <c r="M57" s="134" t="s">
        <v>114</v>
      </c>
    </row>
    <row r="58" spans="1:13" ht="17.100000000000001" customHeight="1" thickBot="1" x14ac:dyDescent="0.25">
      <c r="A58" s="406"/>
      <c r="B58" s="213"/>
      <c r="C58" s="187"/>
      <c r="D58" s="180" t="s">
        <v>114</v>
      </c>
      <c r="E58" s="23"/>
      <c r="F58" s="186"/>
      <c r="G58" s="214" t="s">
        <v>114</v>
      </c>
      <c r="H58" s="23"/>
      <c r="I58" s="184"/>
      <c r="J58" s="187"/>
      <c r="K58" s="180" t="s">
        <v>114</v>
      </c>
      <c r="L58" s="180" t="s">
        <v>114</v>
      </c>
      <c r="M58" s="183" t="s">
        <v>114</v>
      </c>
    </row>
    <row r="59" spans="1:13" ht="16.5" customHeight="1" x14ac:dyDescent="0.2">
      <c r="A59" s="410" t="s">
        <v>141</v>
      </c>
      <c r="B59" s="330" t="s">
        <v>185</v>
      </c>
      <c r="C59" s="329"/>
      <c r="D59" s="219"/>
      <c r="E59" s="219"/>
      <c r="F59" s="207"/>
      <c r="G59" s="220"/>
      <c r="H59" s="219"/>
      <c r="I59" s="221"/>
      <c r="J59" s="158"/>
      <c r="K59" s="208"/>
      <c r="L59" s="185"/>
      <c r="M59" s="209"/>
    </row>
    <row r="60" spans="1:13" ht="16.5" customHeight="1" x14ac:dyDescent="0.2">
      <c r="A60" s="411"/>
      <c r="B60" s="307" t="s">
        <v>225</v>
      </c>
      <c r="C60" s="126"/>
      <c r="D60" s="121"/>
      <c r="E60" s="121"/>
      <c r="F60" s="122"/>
      <c r="G60" s="123"/>
      <c r="H60" s="121"/>
      <c r="I60" s="124"/>
      <c r="J60" s="57"/>
      <c r="K60" s="59"/>
      <c r="L60" s="58"/>
      <c r="M60" s="125"/>
    </row>
    <row r="61" spans="1:13" ht="16.5" customHeight="1" x14ac:dyDescent="0.2">
      <c r="A61" s="411"/>
      <c r="B61" s="331" t="s">
        <v>23</v>
      </c>
      <c r="C61" s="126"/>
      <c r="D61" s="121"/>
      <c r="E61" s="121"/>
      <c r="F61" s="122"/>
      <c r="G61" s="123"/>
      <c r="H61" s="121"/>
      <c r="I61" s="124"/>
      <c r="J61" s="57"/>
      <c r="K61" s="59"/>
      <c r="L61" s="58"/>
      <c r="M61" s="125"/>
    </row>
    <row r="62" spans="1:13" ht="16.5" customHeight="1" x14ac:dyDescent="0.2">
      <c r="A62" s="411"/>
      <c r="B62" s="331" t="s">
        <v>23</v>
      </c>
      <c r="C62" s="126"/>
      <c r="D62" s="121"/>
      <c r="E62" s="121"/>
      <c r="F62" s="122"/>
      <c r="G62" s="123"/>
      <c r="H62" s="121"/>
      <c r="I62" s="124"/>
      <c r="J62" s="57"/>
      <c r="K62" s="59"/>
      <c r="L62" s="58"/>
      <c r="M62" s="125"/>
    </row>
    <row r="63" spans="1:13" ht="16.5" customHeight="1" x14ac:dyDescent="0.2">
      <c r="A63" s="411"/>
      <c r="B63" s="331" t="s">
        <v>23</v>
      </c>
      <c r="C63" s="126"/>
      <c r="D63" s="121"/>
      <c r="E63" s="121"/>
      <c r="F63" s="122"/>
      <c r="G63" s="123"/>
      <c r="H63" s="121"/>
      <c r="I63" s="124"/>
      <c r="J63" s="57"/>
      <c r="K63" s="59"/>
      <c r="L63" s="58"/>
      <c r="M63" s="125"/>
    </row>
    <row r="64" spans="1:13" ht="16.5" customHeight="1" x14ac:dyDescent="0.2">
      <c r="A64" s="411"/>
      <c r="B64" s="331" t="s">
        <v>23</v>
      </c>
      <c r="C64" s="126"/>
      <c r="D64" s="121"/>
      <c r="E64" s="121"/>
      <c r="F64" s="122"/>
      <c r="G64" s="123"/>
      <c r="H64" s="121"/>
      <c r="I64" s="124"/>
      <c r="J64" s="57"/>
      <c r="K64" s="59"/>
      <c r="L64" s="58"/>
      <c r="M64" s="125"/>
    </row>
    <row r="65" spans="1:13" ht="16.5" customHeight="1" x14ac:dyDescent="0.2">
      <c r="A65" s="411"/>
      <c r="B65" s="331" t="s">
        <v>23</v>
      </c>
      <c r="C65" s="126"/>
      <c r="D65" s="121"/>
      <c r="E65" s="121"/>
      <c r="F65" s="122"/>
      <c r="G65" s="123"/>
      <c r="H65" s="121"/>
      <c r="I65" s="124"/>
      <c r="J65" s="57"/>
      <c r="K65" s="59"/>
      <c r="L65" s="58"/>
      <c r="M65" s="125"/>
    </row>
    <row r="66" spans="1:13" ht="16.5" customHeight="1" x14ac:dyDescent="0.2">
      <c r="A66" s="411"/>
      <c r="B66" s="331" t="s">
        <v>23</v>
      </c>
      <c r="C66" s="126"/>
      <c r="D66" s="121"/>
      <c r="E66" s="121"/>
      <c r="F66" s="122"/>
      <c r="G66" s="123"/>
      <c r="H66" s="121"/>
      <c r="I66" s="124"/>
      <c r="J66" s="57"/>
      <c r="K66" s="59"/>
      <c r="L66" s="58"/>
      <c r="M66" s="125"/>
    </row>
    <row r="67" spans="1:13" ht="16.5" customHeight="1" thickBot="1" x14ac:dyDescent="0.25">
      <c r="A67" s="411"/>
      <c r="B67" s="332" t="s">
        <v>23</v>
      </c>
      <c r="C67" s="187"/>
      <c r="D67" s="23"/>
      <c r="E67" s="23"/>
      <c r="F67" s="186"/>
      <c r="G67" s="211"/>
      <c r="H67" s="23"/>
      <c r="I67" s="184"/>
      <c r="J67" s="187"/>
      <c r="K67" s="210"/>
      <c r="L67" s="186"/>
      <c r="M67" s="222"/>
    </row>
    <row r="68" spans="1:13" ht="16.5" customHeight="1" x14ac:dyDescent="0.2">
      <c r="A68" s="407"/>
      <c r="B68" s="334" t="s">
        <v>23</v>
      </c>
      <c r="C68" s="333"/>
      <c r="D68" s="215"/>
      <c r="E68" s="215"/>
      <c r="F68" s="216"/>
      <c r="G68" s="217"/>
      <c r="H68" s="215"/>
      <c r="I68" s="218"/>
      <c r="J68" s="188"/>
      <c r="K68" s="198"/>
      <c r="L68" s="189"/>
      <c r="M68" s="199"/>
    </row>
    <row r="69" spans="1:13" ht="16.5" customHeight="1" x14ac:dyDescent="0.2">
      <c r="A69" s="407"/>
      <c r="B69" s="331" t="s">
        <v>23</v>
      </c>
      <c r="C69" s="126"/>
      <c r="D69" s="121"/>
      <c r="E69" s="121"/>
      <c r="F69" s="122"/>
      <c r="G69" s="123"/>
      <c r="H69" s="121"/>
      <c r="I69" s="124"/>
      <c r="J69" s="57"/>
      <c r="K69" s="59"/>
      <c r="L69" s="58"/>
      <c r="M69" s="125"/>
    </row>
    <row r="70" spans="1:13" ht="16.5" customHeight="1" x14ac:dyDescent="0.2">
      <c r="A70" s="407"/>
      <c r="B70" s="331" t="s">
        <v>23</v>
      </c>
      <c r="C70" s="126"/>
      <c r="D70" s="121"/>
      <c r="E70" s="121"/>
      <c r="F70" s="122"/>
      <c r="G70" s="123"/>
      <c r="H70" s="121"/>
      <c r="I70" s="124"/>
      <c r="J70" s="57"/>
      <c r="K70" s="59"/>
      <c r="L70" s="58"/>
      <c r="M70" s="125"/>
    </row>
    <row r="71" spans="1:13" ht="16.5" customHeight="1" x14ac:dyDescent="0.2">
      <c r="A71" s="407"/>
      <c r="B71" s="331" t="s">
        <v>23</v>
      </c>
      <c r="C71" s="126"/>
      <c r="D71" s="121"/>
      <c r="E71" s="121"/>
      <c r="F71" s="122"/>
      <c r="G71" s="123"/>
      <c r="H71" s="121"/>
      <c r="I71" s="124"/>
      <c r="J71" s="57"/>
      <c r="K71" s="59"/>
      <c r="L71" s="58"/>
      <c r="M71" s="125"/>
    </row>
    <row r="72" spans="1:13" ht="16.5" customHeight="1" x14ac:dyDescent="0.2">
      <c r="A72" s="407"/>
      <c r="B72" s="331" t="s">
        <v>23</v>
      </c>
      <c r="C72" s="126"/>
      <c r="D72" s="121"/>
      <c r="E72" s="121"/>
      <c r="F72" s="122"/>
      <c r="G72" s="123"/>
      <c r="H72" s="121"/>
      <c r="I72" s="124"/>
      <c r="J72" s="57"/>
      <c r="K72" s="59"/>
      <c r="L72" s="58"/>
      <c r="M72" s="125"/>
    </row>
    <row r="73" spans="1:13" ht="16.5" customHeight="1" thickBot="1" x14ac:dyDescent="0.25">
      <c r="A73" s="408"/>
      <c r="B73" s="332" t="s">
        <v>23</v>
      </c>
      <c r="C73" s="187"/>
      <c r="D73" s="23"/>
      <c r="E73" s="23"/>
      <c r="F73" s="186"/>
      <c r="G73" s="211"/>
      <c r="H73" s="23"/>
      <c r="I73" s="184"/>
      <c r="J73" s="187"/>
      <c r="K73" s="210"/>
      <c r="L73" s="186"/>
      <c r="M73" s="222"/>
    </row>
    <row r="74" spans="1:13" ht="16.5" customHeight="1" x14ac:dyDescent="0.2">
      <c r="A74" s="346" t="s">
        <v>207</v>
      </c>
      <c r="B74" s="159"/>
      <c r="C74" s="220"/>
      <c r="D74" s="219"/>
      <c r="E74" s="219"/>
      <c r="F74" s="221"/>
      <c r="G74" s="219"/>
      <c r="H74" s="207"/>
      <c r="I74" s="221"/>
      <c r="J74" s="80"/>
      <c r="K74" s="208"/>
      <c r="L74" s="178"/>
      <c r="M74" s="252"/>
    </row>
    <row r="75" spans="1:13" ht="16.5" customHeight="1" x14ac:dyDescent="0.2">
      <c r="A75" s="409" t="s">
        <v>212</v>
      </c>
      <c r="B75" s="395"/>
      <c r="C75" s="234" t="s">
        <v>114</v>
      </c>
      <c r="D75" s="157" t="s">
        <v>114</v>
      </c>
      <c r="E75" s="157" t="s">
        <v>114</v>
      </c>
      <c r="F75" s="134" t="s">
        <v>114</v>
      </c>
      <c r="G75" s="157" t="s">
        <v>114</v>
      </c>
      <c r="H75" s="135" t="s">
        <v>114</v>
      </c>
      <c r="I75" s="134" t="s">
        <v>114</v>
      </c>
      <c r="J75" s="168" t="s">
        <v>114</v>
      </c>
      <c r="K75" s="235" t="s">
        <v>114</v>
      </c>
      <c r="L75" s="256">
        <f>'Transferové odpisy'!D26-'Transferové odpisy'!E26-'Transferové odpisy'!F26</f>
        <v>0</v>
      </c>
      <c r="M75" s="253" t="s">
        <v>114</v>
      </c>
    </row>
    <row r="76" spans="1:13" ht="16.5" customHeight="1" x14ac:dyDescent="0.2">
      <c r="A76" s="394" t="s">
        <v>177</v>
      </c>
      <c r="B76" s="395"/>
      <c r="C76" s="234" t="s">
        <v>114</v>
      </c>
      <c r="D76" s="157" t="s">
        <v>114</v>
      </c>
      <c r="E76" s="157" t="s">
        <v>114</v>
      </c>
      <c r="F76" s="134" t="s">
        <v>114</v>
      </c>
      <c r="G76" s="157" t="s">
        <v>114</v>
      </c>
      <c r="H76" s="135" t="s">
        <v>114</v>
      </c>
      <c r="I76" s="134" t="s">
        <v>114</v>
      </c>
      <c r="J76" s="168" t="s">
        <v>114</v>
      </c>
      <c r="K76" s="235" t="s">
        <v>114</v>
      </c>
      <c r="L76" s="256">
        <f>'Transferové odpisy'!F26-'Transferové odpisy'!G26</f>
        <v>0</v>
      </c>
      <c r="M76" s="253" t="s">
        <v>114</v>
      </c>
    </row>
    <row r="77" spans="1:13" ht="16.5" customHeight="1" x14ac:dyDescent="0.2">
      <c r="A77" s="394" t="s">
        <v>178</v>
      </c>
      <c r="B77" s="395"/>
      <c r="C77" s="168" t="s">
        <v>114</v>
      </c>
      <c r="D77" s="132" t="s">
        <v>114</v>
      </c>
      <c r="E77" s="132" t="s">
        <v>114</v>
      </c>
      <c r="F77" s="205" t="s">
        <v>114</v>
      </c>
      <c r="G77" s="132" t="s">
        <v>114</v>
      </c>
      <c r="H77" s="133" t="s">
        <v>114</v>
      </c>
      <c r="I77" s="205" t="s">
        <v>114</v>
      </c>
      <c r="J77" s="255">
        <f>K77</f>
        <v>0</v>
      </c>
      <c r="K77" s="254">
        <f>'Transferové odpisy'!H26+'Transferové odpisy'!I26</f>
        <v>0</v>
      </c>
      <c r="L77" s="205" t="s">
        <v>114</v>
      </c>
      <c r="M77" s="271" t="s">
        <v>114</v>
      </c>
    </row>
    <row r="78" spans="1:13" ht="16.5" customHeight="1" thickBot="1" x14ac:dyDescent="0.25">
      <c r="A78" s="394" t="s">
        <v>179</v>
      </c>
      <c r="B78" s="395"/>
      <c r="C78" s="182" t="s">
        <v>114</v>
      </c>
      <c r="D78" s="236" t="s">
        <v>114</v>
      </c>
      <c r="E78" s="236" t="s">
        <v>114</v>
      </c>
      <c r="F78" s="269" t="s">
        <v>114</v>
      </c>
      <c r="G78" s="157" t="s">
        <v>114</v>
      </c>
      <c r="H78" s="135" t="s">
        <v>114</v>
      </c>
      <c r="I78" s="134" t="s">
        <v>114</v>
      </c>
      <c r="J78" s="272"/>
      <c r="K78" s="270"/>
      <c r="L78" s="273"/>
      <c r="M78" s="251" t="s">
        <v>114</v>
      </c>
    </row>
    <row r="79" spans="1:13" ht="17.100000000000001" customHeight="1" thickBot="1" x14ac:dyDescent="0.25">
      <c r="A79" s="396" t="s">
        <v>11</v>
      </c>
      <c r="B79" s="397"/>
      <c r="C79" s="82">
        <f t="shared" ref="C79:I79" si="0">SUM(C6:C73)</f>
        <v>0</v>
      </c>
      <c r="D79" s="82">
        <f t="shared" si="0"/>
        <v>0</v>
      </c>
      <c r="E79" s="82">
        <f t="shared" si="0"/>
        <v>0</v>
      </c>
      <c r="F79" s="82">
        <f t="shared" si="0"/>
        <v>0</v>
      </c>
      <c r="G79" s="82">
        <f t="shared" si="0"/>
        <v>0</v>
      </c>
      <c r="H79" s="82">
        <f t="shared" si="0"/>
        <v>0</v>
      </c>
      <c r="I79" s="82">
        <f t="shared" si="0"/>
        <v>0</v>
      </c>
      <c r="J79" s="43">
        <f>SUM(J6:J78)</f>
        <v>0</v>
      </c>
      <c r="K79" s="43">
        <f>SUM(K75:K78)</f>
        <v>0</v>
      </c>
      <c r="L79" s="43">
        <f>SUM(L75:L78)</f>
        <v>0</v>
      </c>
      <c r="M79" s="44">
        <f>SUM(M6:M78)</f>
        <v>0</v>
      </c>
    </row>
    <row r="80" spans="1:13" ht="17.100000000000001" customHeight="1" thickBot="1" x14ac:dyDescent="0.25"/>
    <row r="81" spans="2:12" ht="17.100000000000001" customHeight="1" x14ac:dyDescent="0.25">
      <c r="B81" s="335" t="s">
        <v>71</v>
      </c>
      <c r="C81" s="336" t="s">
        <v>90</v>
      </c>
      <c r="E81" s="94" t="s">
        <v>62</v>
      </c>
      <c r="F81" s="94"/>
      <c r="G81" s="2"/>
      <c r="H81" s="2"/>
      <c r="I81" s="2"/>
    </row>
    <row r="82" spans="2:12" ht="17.100000000000001" customHeight="1" x14ac:dyDescent="0.2">
      <c r="B82" s="7" t="s">
        <v>69</v>
      </c>
      <c r="C82" s="337">
        <f>C79+D79+E79-F79</f>
        <v>0</v>
      </c>
      <c r="D82" s="2"/>
      <c r="E82" s="206" t="s">
        <v>63</v>
      </c>
      <c r="F82" s="206"/>
      <c r="G82" s="3"/>
      <c r="H82" s="3"/>
      <c r="I82" s="3"/>
    </row>
    <row r="83" spans="2:12" ht="17.100000000000001" customHeight="1" x14ac:dyDescent="0.2">
      <c r="B83" s="338">
        <v>388</v>
      </c>
      <c r="C83" s="337">
        <f>G79+H79-I79</f>
        <v>0</v>
      </c>
      <c r="D83" s="2"/>
      <c r="E83" s="161" t="s">
        <v>100</v>
      </c>
      <c r="F83" s="162"/>
      <c r="G83" s="3"/>
      <c r="H83" s="3"/>
      <c r="I83" s="3"/>
    </row>
    <row r="84" spans="2:12" ht="17.100000000000001" customHeight="1" x14ac:dyDescent="0.2">
      <c r="B84" s="338">
        <v>672</v>
      </c>
      <c r="C84" s="337">
        <f>J79</f>
        <v>0</v>
      </c>
      <c r="D84" s="3"/>
    </row>
    <row r="85" spans="2:12" ht="17.100000000000001" customHeight="1" thickBot="1" x14ac:dyDescent="0.25">
      <c r="B85" s="339">
        <v>403</v>
      </c>
      <c r="C85" s="340">
        <f>L79-K79</f>
        <v>0</v>
      </c>
      <c r="D85" s="3"/>
      <c r="I85" s="84" t="s">
        <v>120</v>
      </c>
      <c r="J85" s="144">
        <f>'Popis SÚ a nákl.účtů'!B143</f>
        <v>0</v>
      </c>
    </row>
    <row r="86" spans="2:12" ht="19.5" customHeight="1" x14ac:dyDescent="0.2">
      <c r="C86" s="227"/>
      <c r="D86" s="3"/>
      <c r="I86" s="84" t="s">
        <v>96</v>
      </c>
      <c r="J86" s="143">
        <f>'Popis SÚ a nákl.účtů'!B144</f>
        <v>0</v>
      </c>
      <c r="K86" s="84" t="s">
        <v>91</v>
      </c>
      <c r="L86" s="83" t="s">
        <v>97</v>
      </c>
    </row>
    <row r="87" spans="2:12" ht="19.5" customHeight="1" x14ac:dyDescent="0.2">
      <c r="I87" s="84" t="s">
        <v>98</v>
      </c>
      <c r="J87" s="143">
        <f>'Popis SÚ a nákl.účtů'!B145</f>
        <v>0</v>
      </c>
    </row>
    <row r="88" spans="2:12" ht="19.5" customHeight="1" x14ac:dyDescent="0.2">
      <c r="I88" s="84" t="s">
        <v>99</v>
      </c>
      <c r="J88" s="143">
        <f>'Popis SÚ a nákl.účtů'!B146</f>
        <v>0</v>
      </c>
      <c r="K88" s="84" t="s">
        <v>91</v>
      </c>
      <c r="L88" s="83" t="s">
        <v>97</v>
      </c>
    </row>
  </sheetData>
  <mergeCells count="19">
    <mergeCell ref="A76:B76"/>
    <mergeCell ref="A77:B77"/>
    <mergeCell ref="D2:I2"/>
    <mergeCell ref="A79:B79"/>
    <mergeCell ref="A6:A16"/>
    <mergeCell ref="A17:A21"/>
    <mergeCell ref="A22:A23"/>
    <mergeCell ref="A24:A25"/>
    <mergeCell ref="A26:A36"/>
    <mergeCell ref="A37:A58"/>
    <mergeCell ref="A78:B78"/>
    <mergeCell ref="A68:A73"/>
    <mergeCell ref="A75:B75"/>
    <mergeCell ref="A59:A67"/>
    <mergeCell ref="M4:M5"/>
    <mergeCell ref="G4:I4"/>
    <mergeCell ref="J4:L4"/>
    <mergeCell ref="C4:F4"/>
    <mergeCell ref="A4:A5"/>
  </mergeCells>
  <phoneticPr fontId="2" type="noConversion"/>
  <pageMargins left="0.23622047244094491" right="0.23622047244094491" top="0.74803149606299213" bottom="0.74803149606299213" header="0.31496062992125984" footer="0.31496062992125984"/>
  <pageSetup paperSize="8" scale="8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pane ySplit="5" topLeftCell="A20" activePane="bottomLeft" state="frozen"/>
      <selection pane="bottomLeft" activeCell="F6" sqref="F6"/>
    </sheetView>
  </sheetViews>
  <sheetFormatPr defaultRowHeight="12.75" x14ac:dyDescent="0.2"/>
  <cols>
    <col min="1" max="1" width="10.140625" customWidth="1"/>
    <col min="2" max="2" width="36" customWidth="1"/>
    <col min="3" max="10" width="21.42578125" customWidth="1"/>
  </cols>
  <sheetData>
    <row r="1" spans="1:10" ht="26.25" x14ac:dyDescent="0.4">
      <c r="A1" s="247"/>
      <c r="B1" s="19" t="s">
        <v>213</v>
      </c>
      <c r="J1" s="72" t="str">
        <f>'Popis SÚ a nákl.účtů'!D2</f>
        <v>číslo org.: 14xx</v>
      </c>
    </row>
    <row r="2" spans="1:10" ht="26.25" customHeight="1" x14ac:dyDescent="0.25">
      <c r="A2" s="247"/>
      <c r="B2" s="72" t="s">
        <v>74</v>
      </c>
      <c r="C2" s="416">
        <f>'Popis SÚ a nákl.účtů'!C3:D3</f>
        <v>0</v>
      </c>
      <c r="D2" s="416"/>
      <c r="E2" s="416"/>
      <c r="F2" s="416"/>
      <c r="G2" s="416"/>
      <c r="H2" s="416"/>
      <c r="I2" s="416"/>
    </row>
    <row r="3" spans="1:10" ht="13.5" thickBot="1" x14ac:dyDescent="0.25">
      <c r="A3" s="247"/>
      <c r="B3" s="258"/>
    </row>
    <row r="4" spans="1:10" ht="17.100000000000001" customHeight="1" thickBot="1" x14ac:dyDescent="0.25">
      <c r="A4" s="417" t="s">
        <v>170</v>
      </c>
      <c r="B4" s="412" t="s">
        <v>196</v>
      </c>
      <c r="C4" s="388" t="s">
        <v>171</v>
      </c>
      <c r="D4" s="420"/>
      <c r="E4" s="420"/>
      <c r="F4" s="420"/>
      <c r="G4" s="420"/>
      <c r="H4" s="420"/>
      <c r="I4" s="420"/>
      <c r="J4" s="412" t="s">
        <v>172</v>
      </c>
    </row>
    <row r="5" spans="1:10" s="2" customFormat="1" ht="68.25" customHeight="1" thickBot="1" x14ac:dyDescent="0.25">
      <c r="A5" s="418"/>
      <c r="B5" s="419"/>
      <c r="C5" s="318" t="s">
        <v>173</v>
      </c>
      <c r="D5" s="244" t="s">
        <v>174</v>
      </c>
      <c r="E5" s="319" t="s">
        <v>214</v>
      </c>
      <c r="F5" s="319" t="s">
        <v>218</v>
      </c>
      <c r="G5" s="244" t="s">
        <v>175</v>
      </c>
      <c r="H5" s="319" t="s">
        <v>219</v>
      </c>
      <c r="I5" s="244" t="s">
        <v>220</v>
      </c>
      <c r="J5" s="413"/>
    </row>
    <row r="6" spans="1:10" ht="24" customHeight="1" x14ac:dyDescent="0.2">
      <c r="A6" s="320"/>
      <c r="B6" s="321"/>
      <c r="C6" s="277"/>
      <c r="D6" s="278"/>
      <c r="E6" s="278"/>
      <c r="F6" s="279"/>
      <c r="G6" s="322"/>
      <c r="H6" s="280"/>
      <c r="I6" s="281"/>
      <c r="J6" s="323">
        <f t="shared" ref="J6:J25" si="0">D6-E6-G6-H6-I6</f>
        <v>0</v>
      </c>
    </row>
    <row r="7" spans="1:10" ht="24" customHeight="1" x14ac:dyDescent="0.2">
      <c r="A7" s="324"/>
      <c r="B7" s="261"/>
      <c r="C7" s="283"/>
      <c r="D7" s="284"/>
      <c r="E7" s="284"/>
      <c r="F7" s="285"/>
      <c r="G7" s="286"/>
      <c r="H7" s="287"/>
      <c r="I7" s="288"/>
      <c r="J7" s="282">
        <f t="shared" si="0"/>
        <v>0</v>
      </c>
    </row>
    <row r="8" spans="1:10" ht="24" customHeight="1" x14ac:dyDescent="0.2">
      <c r="A8" s="324"/>
      <c r="B8" s="261"/>
      <c r="C8" s="283"/>
      <c r="D8" s="284"/>
      <c r="E8" s="284"/>
      <c r="F8" s="285"/>
      <c r="G8" s="286"/>
      <c r="H8" s="287"/>
      <c r="I8" s="288"/>
      <c r="J8" s="282">
        <f t="shared" si="0"/>
        <v>0</v>
      </c>
    </row>
    <row r="9" spans="1:10" ht="24" customHeight="1" x14ac:dyDescent="0.2">
      <c r="A9" s="324"/>
      <c r="B9" s="261"/>
      <c r="C9" s="283"/>
      <c r="D9" s="284"/>
      <c r="E9" s="284"/>
      <c r="F9" s="285"/>
      <c r="G9" s="286"/>
      <c r="H9" s="287"/>
      <c r="I9" s="288"/>
      <c r="J9" s="282">
        <f t="shared" si="0"/>
        <v>0</v>
      </c>
    </row>
    <row r="10" spans="1:10" ht="24" customHeight="1" x14ac:dyDescent="0.2">
      <c r="A10" s="324"/>
      <c r="B10" s="261"/>
      <c r="C10" s="283"/>
      <c r="D10" s="284"/>
      <c r="E10" s="284"/>
      <c r="F10" s="285"/>
      <c r="G10" s="286"/>
      <c r="H10" s="287"/>
      <c r="I10" s="288"/>
      <c r="J10" s="282">
        <f t="shared" si="0"/>
        <v>0</v>
      </c>
    </row>
    <row r="11" spans="1:10" ht="24" customHeight="1" x14ac:dyDescent="0.2">
      <c r="A11" s="324"/>
      <c r="B11" s="262"/>
      <c r="C11" s="283"/>
      <c r="D11" s="284"/>
      <c r="E11" s="284"/>
      <c r="F11" s="285"/>
      <c r="G11" s="286"/>
      <c r="H11" s="287"/>
      <c r="I11" s="288"/>
      <c r="J11" s="282">
        <f t="shared" si="0"/>
        <v>0</v>
      </c>
    </row>
    <row r="12" spans="1:10" ht="24" customHeight="1" x14ac:dyDescent="0.2">
      <c r="A12" s="324"/>
      <c r="B12" s="262"/>
      <c r="C12" s="283"/>
      <c r="D12" s="284"/>
      <c r="E12" s="284"/>
      <c r="F12" s="285"/>
      <c r="G12" s="286"/>
      <c r="H12" s="287"/>
      <c r="I12" s="288"/>
      <c r="J12" s="282">
        <f t="shared" si="0"/>
        <v>0</v>
      </c>
    </row>
    <row r="13" spans="1:10" ht="24" customHeight="1" x14ac:dyDescent="0.2">
      <c r="A13" s="324"/>
      <c r="B13" s="263"/>
      <c r="C13" s="283"/>
      <c r="D13" s="284"/>
      <c r="E13" s="284"/>
      <c r="F13" s="285"/>
      <c r="G13" s="286"/>
      <c r="H13" s="287"/>
      <c r="I13" s="288"/>
      <c r="J13" s="282">
        <f t="shared" si="0"/>
        <v>0</v>
      </c>
    </row>
    <row r="14" spans="1:10" ht="24" customHeight="1" x14ac:dyDescent="0.2">
      <c r="A14" s="324"/>
      <c r="B14" s="262"/>
      <c r="C14" s="283"/>
      <c r="D14" s="284"/>
      <c r="E14" s="284"/>
      <c r="F14" s="285"/>
      <c r="G14" s="286"/>
      <c r="H14" s="287"/>
      <c r="I14" s="288"/>
      <c r="J14" s="282">
        <f t="shared" si="0"/>
        <v>0</v>
      </c>
    </row>
    <row r="15" spans="1:10" ht="24" customHeight="1" x14ac:dyDescent="0.2">
      <c r="A15" s="325"/>
      <c r="B15" s="264"/>
      <c r="C15" s="289"/>
      <c r="D15" s="290"/>
      <c r="E15" s="284"/>
      <c r="F15" s="285"/>
      <c r="G15" s="286"/>
      <c r="H15" s="287"/>
      <c r="I15" s="288"/>
      <c r="J15" s="282">
        <f t="shared" si="0"/>
        <v>0</v>
      </c>
    </row>
    <row r="16" spans="1:10" ht="24" customHeight="1" x14ac:dyDescent="0.2">
      <c r="A16" s="324"/>
      <c r="B16" s="264"/>
      <c r="C16" s="289"/>
      <c r="D16" s="284"/>
      <c r="E16" s="284"/>
      <c r="F16" s="285"/>
      <c r="G16" s="286"/>
      <c r="H16" s="287"/>
      <c r="I16" s="288"/>
      <c r="J16" s="282">
        <f t="shared" si="0"/>
        <v>0</v>
      </c>
    </row>
    <row r="17" spans="1:11" ht="24" customHeight="1" x14ac:dyDescent="0.2">
      <c r="A17" s="249"/>
      <c r="B17" s="264"/>
      <c r="C17" s="289"/>
      <c r="D17" s="284"/>
      <c r="E17" s="284"/>
      <c r="F17" s="285"/>
      <c r="G17" s="286"/>
      <c r="H17" s="287"/>
      <c r="I17" s="288"/>
      <c r="J17" s="282">
        <f t="shared" si="0"/>
        <v>0</v>
      </c>
    </row>
    <row r="18" spans="1:11" ht="24" customHeight="1" x14ac:dyDescent="0.2">
      <c r="A18" s="248"/>
      <c r="B18" s="264"/>
      <c r="C18" s="289"/>
      <c r="D18" s="284"/>
      <c r="E18" s="284"/>
      <c r="F18" s="284"/>
      <c r="G18" s="287"/>
      <c r="H18" s="287"/>
      <c r="I18" s="288"/>
      <c r="J18" s="282">
        <f t="shared" si="0"/>
        <v>0</v>
      </c>
    </row>
    <row r="19" spans="1:11" ht="24" customHeight="1" x14ac:dyDescent="0.2">
      <c r="A19" s="249"/>
      <c r="B19" s="264"/>
      <c r="C19" s="289"/>
      <c r="D19" s="284"/>
      <c r="E19" s="284"/>
      <c r="F19" s="284"/>
      <c r="G19" s="287"/>
      <c r="H19" s="287"/>
      <c r="I19" s="288"/>
      <c r="J19" s="282">
        <f t="shared" si="0"/>
        <v>0</v>
      </c>
    </row>
    <row r="20" spans="1:11" ht="24" customHeight="1" x14ac:dyDescent="0.2">
      <c r="A20" s="248"/>
      <c r="B20" s="264"/>
      <c r="C20" s="289"/>
      <c r="D20" s="284"/>
      <c r="E20" s="284"/>
      <c r="F20" s="284"/>
      <c r="G20" s="287"/>
      <c r="H20" s="287"/>
      <c r="I20" s="288"/>
      <c r="J20" s="282">
        <f>D20-E20-G20-H20-I20</f>
        <v>0</v>
      </c>
    </row>
    <row r="21" spans="1:11" ht="24" customHeight="1" x14ac:dyDescent="0.2">
      <c r="A21" s="249"/>
      <c r="B21" s="264"/>
      <c r="C21" s="289"/>
      <c r="D21" s="284"/>
      <c r="E21" s="284"/>
      <c r="F21" s="284"/>
      <c r="G21" s="287"/>
      <c r="H21" s="287"/>
      <c r="I21" s="288"/>
      <c r="J21" s="282">
        <f t="shared" si="0"/>
        <v>0</v>
      </c>
    </row>
    <row r="22" spans="1:11" ht="24" customHeight="1" x14ac:dyDescent="0.2">
      <c r="A22" s="248"/>
      <c r="B22" s="264"/>
      <c r="C22" s="289"/>
      <c r="D22" s="284"/>
      <c r="E22" s="284"/>
      <c r="F22" s="284"/>
      <c r="G22" s="287"/>
      <c r="H22" s="287"/>
      <c r="I22" s="288"/>
      <c r="J22" s="282">
        <f t="shared" si="0"/>
        <v>0</v>
      </c>
    </row>
    <row r="23" spans="1:11" ht="24" customHeight="1" x14ac:dyDescent="0.2">
      <c r="A23" s="249"/>
      <c r="B23" s="264"/>
      <c r="C23" s="289"/>
      <c r="D23" s="284"/>
      <c r="E23" s="284"/>
      <c r="F23" s="284"/>
      <c r="G23" s="287"/>
      <c r="H23" s="287"/>
      <c r="I23" s="288"/>
      <c r="J23" s="282">
        <f t="shared" si="0"/>
        <v>0</v>
      </c>
    </row>
    <row r="24" spans="1:11" ht="24" customHeight="1" x14ac:dyDescent="0.2">
      <c r="A24" s="248"/>
      <c r="B24" s="264"/>
      <c r="C24" s="289"/>
      <c r="D24" s="284"/>
      <c r="E24" s="284"/>
      <c r="F24" s="284"/>
      <c r="G24" s="287"/>
      <c r="H24" s="287"/>
      <c r="I24" s="288"/>
      <c r="J24" s="282">
        <f t="shared" si="0"/>
        <v>0</v>
      </c>
    </row>
    <row r="25" spans="1:11" ht="24" customHeight="1" thickBot="1" x14ac:dyDescent="0.25">
      <c r="A25" s="260"/>
      <c r="B25" s="265"/>
      <c r="C25" s="291"/>
      <c r="D25" s="292"/>
      <c r="E25" s="292"/>
      <c r="F25" s="292"/>
      <c r="G25" s="293"/>
      <c r="H25" s="293"/>
      <c r="I25" s="326"/>
      <c r="J25" s="327">
        <f t="shared" si="0"/>
        <v>0</v>
      </c>
    </row>
    <row r="26" spans="1:11" s="246" customFormat="1" ht="26.25" customHeight="1" thickBot="1" x14ac:dyDescent="0.3">
      <c r="A26" s="259" t="s">
        <v>176</v>
      </c>
      <c r="B26" s="250"/>
      <c r="C26" s="245">
        <f>SUM(C6:C25)</f>
        <v>0</v>
      </c>
      <c r="D26" s="245">
        <f t="shared" ref="D26:J26" si="1">SUM(D6:D25)</f>
        <v>0</v>
      </c>
      <c r="E26" s="245">
        <f t="shared" si="1"/>
        <v>0</v>
      </c>
      <c r="F26" s="266">
        <f t="shared" si="1"/>
        <v>0</v>
      </c>
      <c r="G26" s="245">
        <f t="shared" si="1"/>
        <v>0</v>
      </c>
      <c r="H26" s="267">
        <f>SUM(H6:H25)</f>
        <v>0</v>
      </c>
      <c r="I26" s="267">
        <f t="shared" ref="I26" si="2">SUM(I6:I25)</f>
        <v>0</v>
      </c>
      <c r="J26" s="245">
        <f t="shared" si="1"/>
        <v>0</v>
      </c>
    </row>
    <row r="27" spans="1:11" ht="17.100000000000001" customHeight="1" x14ac:dyDescent="0.2">
      <c r="A27" s="247"/>
      <c r="B27" s="60"/>
      <c r="C27" s="227"/>
      <c r="D27" s="227"/>
      <c r="E27" s="227"/>
      <c r="F27" s="227"/>
      <c r="G27" s="227"/>
      <c r="H27" s="227"/>
      <c r="I27" s="227"/>
    </row>
    <row r="28" spans="1:11" ht="20.100000000000001" customHeight="1" x14ac:dyDescent="0.2">
      <c r="A28" s="294"/>
      <c r="B28" s="295"/>
      <c r="C28" s="227"/>
      <c r="D28" s="227"/>
      <c r="E28" s="227"/>
      <c r="F28" s="227"/>
      <c r="G28" s="227"/>
      <c r="H28" s="227"/>
      <c r="I28" s="227"/>
    </row>
    <row r="29" spans="1:11" ht="20.100000000000001" customHeight="1" x14ac:dyDescent="0.2">
      <c r="A29" s="295"/>
      <c r="B29" s="295"/>
      <c r="D29" s="84" t="s">
        <v>120</v>
      </c>
      <c r="E29" s="414">
        <f>'Popis SÚ a nákl.účtů'!B143</f>
        <v>0</v>
      </c>
      <c r="F29" s="415"/>
      <c r="G29" s="301"/>
      <c r="H29" s="301"/>
      <c r="I29" s="301"/>
    </row>
    <row r="30" spans="1:11" ht="20.100000000000001" customHeight="1" x14ac:dyDescent="0.2">
      <c r="A30" s="295"/>
      <c r="B30" s="295"/>
      <c r="D30" s="84" t="s">
        <v>96</v>
      </c>
      <c r="E30" s="274">
        <f>'Popis SÚ a nákl.účtů'!B144</f>
        <v>0</v>
      </c>
      <c r="F30" s="145"/>
      <c r="G30" s="2"/>
      <c r="H30" s="302"/>
      <c r="I30" s="302"/>
      <c r="J30" s="83" t="s">
        <v>97</v>
      </c>
      <c r="K30" s="83"/>
    </row>
    <row r="31" spans="1:11" ht="20.100000000000001" customHeight="1" x14ac:dyDescent="0.2">
      <c r="A31" s="295"/>
      <c r="B31" s="295"/>
      <c r="D31" s="84" t="s">
        <v>98</v>
      </c>
      <c r="E31" s="274">
        <f>'Popis SÚ a nákl.účtů'!B145</f>
        <v>0</v>
      </c>
      <c r="F31" s="274"/>
      <c r="G31" s="2"/>
      <c r="H31" s="302"/>
      <c r="I31" s="302"/>
    </row>
    <row r="32" spans="1:11" ht="20.100000000000001" customHeight="1" x14ac:dyDescent="0.2">
      <c r="A32" s="295"/>
      <c r="B32" s="295"/>
      <c r="D32" s="84" t="s">
        <v>99</v>
      </c>
      <c r="E32" s="274">
        <f>'Popis SÚ a nákl.účtů'!B146</f>
        <v>0</v>
      </c>
      <c r="F32" s="274"/>
      <c r="G32" s="2"/>
      <c r="H32" s="302"/>
      <c r="I32" s="302"/>
      <c r="J32" s="83" t="s">
        <v>97</v>
      </c>
      <c r="K32" s="83"/>
    </row>
  </sheetData>
  <mergeCells count="6">
    <mergeCell ref="J4:J5"/>
    <mergeCell ref="E29:F29"/>
    <mergeCell ref="C2:I2"/>
    <mergeCell ref="A4:A5"/>
    <mergeCell ref="B4:B5"/>
    <mergeCell ref="C4:I4"/>
  </mergeCells>
  <pageMargins left="0.31496062992125984" right="0.31496062992125984" top="0.78740157480314965" bottom="0.78740157480314965" header="0.31496062992125984" footer="0.31496062992125984"/>
  <pageSetup paperSize="8" scale="8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31"/>
  <sheetViews>
    <sheetView showGridLines="0" topLeftCell="A9" workbookViewId="0">
      <selection activeCell="C40" sqref="C40"/>
    </sheetView>
  </sheetViews>
  <sheetFormatPr defaultRowHeight="12.75" x14ac:dyDescent="0.2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 x14ac:dyDescent="0.2">
      <c r="H1" s="84"/>
    </row>
    <row r="2" spans="1:8" ht="26.25" x14ac:dyDescent="0.4">
      <c r="A2" s="19" t="s">
        <v>215</v>
      </c>
      <c r="B2" s="19"/>
      <c r="C2" s="19"/>
      <c r="D2" s="101"/>
      <c r="E2" s="99" t="str">
        <f>'Popis SÚ a nákl.účtů'!D2</f>
        <v>číslo org.: 14xx</v>
      </c>
      <c r="F2" s="99"/>
      <c r="H2" s="102"/>
    </row>
    <row r="3" spans="1:8" ht="15" x14ac:dyDescent="0.2">
      <c r="A3" s="103" t="s">
        <v>103</v>
      </c>
      <c r="B3" s="421">
        <f>'Popis SÚ a nákl.účtů'!C3</f>
        <v>0</v>
      </c>
      <c r="C3" s="421"/>
      <c r="D3" s="421"/>
      <c r="E3" s="421"/>
      <c r="F3" s="421"/>
      <c r="G3" s="421"/>
      <c r="H3" s="421"/>
    </row>
    <row r="4" spans="1:8" ht="27.75" customHeight="1" x14ac:dyDescent="0.2">
      <c r="B4" s="421"/>
      <c r="C4" s="421"/>
      <c r="D4" s="421"/>
      <c r="E4" s="421"/>
      <c r="F4" s="421"/>
      <c r="G4" s="421"/>
      <c r="H4" s="421"/>
    </row>
    <row r="5" spans="1:8" x14ac:dyDescent="0.2">
      <c r="A5" s="83"/>
    </row>
    <row r="6" spans="1:8" ht="15.75" x14ac:dyDescent="0.25">
      <c r="A6" s="104" t="s">
        <v>216</v>
      </c>
      <c r="B6" s="105"/>
    </row>
    <row r="7" spans="1:8" ht="18" x14ac:dyDescent="0.25">
      <c r="A7" s="106" t="s">
        <v>104</v>
      </c>
      <c r="B7" s="83" t="s">
        <v>105</v>
      </c>
      <c r="C7" s="107">
        <v>0</v>
      </c>
      <c r="D7" s="83" t="s">
        <v>106</v>
      </c>
    </row>
    <row r="8" spans="1:8" x14ac:dyDescent="0.2">
      <c r="A8" s="83" t="s">
        <v>107</v>
      </c>
    </row>
    <row r="9" spans="1:8" ht="57" customHeight="1" x14ac:dyDescent="0.2">
      <c r="A9" s="422"/>
      <c r="B9" s="423"/>
      <c r="C9" s="423"/>
      <c r="D9" s="423"/>
      <c r="E9" s="423"/>
      <c r="F9" s="423"/>
      <c r="G9" s="423"/>
      <c r="H9" s="424"/>
    </row>
    <row r="10" spans="1:8" x14ac:dyDescent="0.2">
      <c r="A10" s="108"/>
      <c r="B10" s="1"/>
      <c r="C10" s="1"/>
    </row>
    <row r="11" spans="1:8" ht="18" x14ac:dyDescent="0.25">
      <c r="A11" s="106" t="s">
        <v>108</v>
      </c>
      <c r="B11" s="83" t="s">
        <v>105</v>
      </c>
      <c r="C11" s="119">
        <f>SUM(C13:C17)</f>
        <v>0</v>
      </c>
      <c r="D11" s="83" t="s">
        <v>106</v>
      </c>
    </row>
    <row r="12" spans="1:8" ht="18" x14ac:dyDescent="0.25">
      <c r="A12" s="118" t="s">
        <v>119</v>
      </c>
      <c r="B12" s="83"/>
      <c r="C12" s="114"/>
      <c r="D12" s="83"/>
    </row>
    <row r="13" spans="1:8" ht="18" x14ac:dyDescent="0.25">
      <c r="A13" s="433" t="s">
        <v>23</v>
      </c>
      <c r="B13" s="434"/>
      <c r="C13" s="107"/>
      <c r="D13" s="148" t="s">
        <v>76</v>
      </c>
    </row>
    <row r="14" spans="1:8" ht="18" x14ac:dyDescent="0.25">
      <c r="A14" s="433" t="s">
        <v>23</v>
      </c>
      <c r="B14" s="434"/>
      <c r="C14" s="107"/>
      <c r="D14" s="83"/>
    </row>
    <row r="15" spans="1:8" ht="18" x14ac:dyDescent="0.25">
      <c r="A15" s="433" t="s">
        <v>23</v>
      </c>
      <c r="B15" s="434"/>
      <c r="C15" s="107"/>
      <c r="D15" s="83"/>
    </row>
    <row r="16" spans="1:8" ht="18" x14ac:dyDescent="0.25">
      <c r="A16" s="433" t="s">
        <v>23</v>
      </c>
      <c r="B16" s="434"/>
      <c r="C16" s="107"/>
      <c r="D16" s="83"/>
    </row>
    <row r="17" spans="1:8" ht="18" x14ac:dyDescent="0.25">
      <c r="A17" s="433" t="s">
        <v>23</v>
      </c>
      <c r="B17" s="434"/>
      <c r="C17" s="107"/>
      <c r="D17" s="83"/>
    </row>
    <row r="18" spans="1:8" ht="18" x14ac:dyDescent="0.25">
      <c r="A18" s="106"/>
      <c r="B18" s="83"/>
      <c r="C18" s="114"/>
      <c r="D18" s="83"/>
    </row>
    <row r="19" spans="1:8" x14ac:dyDescent="0.2">
      <c r="A19" s="312" t="s">
        <v>229</v>
      </c>
    </row>
    <row r="20" spans="1:8" ht="66" customHeight="1" x14ac:dyDescent="0.2">
      <c r="A20" s="422"/>
      <c r="B20" s="425"/>
      <c r="C20" s="425"/>
      <c r="D20" s="425"/>
      <c r="E20" s="425"/>
      <c r="F20" s="425"/>
      <c r="G20" s="425"/>
      <c r="H20" s="426"/>
    </row>
    <row r="22" spans="1:8" ht="15" x14ac:dyDescent="0.25">
      <c r="A22" s="427" t="s">
        <v>217</v>
      </c>
      <c r="B22" s="428"/>
      <c r="C22" s="109">
        <f>C7+C11</f>
        <v>0</v>
      </c>
      <c r="D22" s="83"/>
    </row>
    <row r="23" spans="1:8" ht="15" x14ac:dyDescent="0.25">
      <c r="A23" s="429" t="s">
        <v>109</v>
      </c>
      <c r="B23" s="430"/>
      <c r="C23" s="110">
        <v>0</v>
      </c>
    </row>
    <row r="24" spans="1:8" ht="20.25" x14ac:dyDescent="0.3">
      <c r="A24" s="431" t="s">
        <v>110</v>
      </c>
      <c r="B24" s="432"/>
      <c r="C24" s="111">
        <f>C22-C23</f>
        <v>0</v>
      </c>
    </row>
    <row r="25" spans="1:8" ht="15.75" x14ac:dyDescent="0.25">
      <c r="A25" s="2"/>
      <c r="B25" s="2"/>
      <c r="C25" s="112"/>
      <c r="D25" s="83"/>
    </row>
    <row r="27" spans="1:8" ht="14.25" x14ac:dyDescent="0.2">
      <c r="A27" s="83"/>
      <c r="C27" s="113"/>
    </row>
    <row r="28" spans="1:8" ht="19.5" customHeight="1" x14ac:dyDescent="0.2">
      <c r="B28" s="84" t="s">
        <v>120</v>
      </c>
      <c r="C28" s="144">
        <f>'Popis SÚ a nákl.účtů'!B143</f>
        <v>0</v>
      </c>
      <c r="D28" s="84" t="s">
        <v>91</v>
      </c>
      <c r="E28" s="83" t="s">
        <v>121</v>
      </c>
    </row>
    <row r="29" spans="1:8" ht="19.5" customHeight="1" x14ac:dyDescent="0.2">
      <c r="B29" s="84" t="s">
        <v>96</v>
      </c>
      <c r="C29" s="145">
        <f>'Popis SÚ a nákl.účtů'!B144</f>
        <v>0</v>
      </c>
    </row>
    <row r="30" spans="1:8" ht="19.5" customHeight="1" x14ac:dyDescent="0.2">
      <c r="B30" s="84" t="s">
        <v>98</v>
      </c>
      <c r="C30" s="145">
        <f>'Popis SÚ a nákl.účtů'!B145</f>
        <v>0</v>
      </c>
    </row>
    <row r="31" spans="1:8" ht="19.5" customHeight="1" x14ac:dyDescent="0.2">
      <c r="B31" s="84" t="s">
        <v>99</v>
      </c>
      <c r="C31" s="145">
        <f>'Popis SÚ a nákl.účtů'!B146</f>
        <v>0</v>
      </c>
      <c r="D31" s="84" t="s">
        <v>91</v>
      </c>
      <c r="E31" s="83" t="s">
        <v>121</v>
      </c>
    </row>
  </sheetData>
  <mergeCells count="11">
    <mergeCell ref="A24:B24"/>
    <mergeCell ref="A13:B13"/>
    <mergeCell ref="A14:B14"/>
    <mergeCell ref="A16:B16"/>
    <mergeCell ref="A15:B15"/>
    <mergeCell ref="A17:B17"/>
    <mergeCell ref="B3:H4"/>
    <mergeCell ref="A9:H9"/>
    <mergeCell ref="A20:H20"/>
    <mergeCell ref="A22:B22"/>
    <mergeCell ref="A23:B23"/>
  </mergeCells>
  <pageMargins left="0.25" right="0.2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Popis SÚ a nákl.účtů</vt:lpstr>
      <vt:lpstr>Transfery</vt:lpstr>
      <vt:lpstr>Transferové odpisy</vt:lpstr>
      <vt:lpstr>Rozdělení HV</vt:lpstr>
      <vt:lpstr>'Transferové odpisy'!Názvy_tisku</vt:lpstr>
      <vt:lpstr>Transfery!Názvy_tisku</vt:lpstr>
      <vt:lpstr>'Popis SÚ a nákl.účtů'!Oblast_tisku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Trpkošová Eva</cp:lastModifiedBy>
  <cp:lastPrinted>2024-04-03T09:45:41Z</cp:lastPrinted>
  <dcterms:created xsi:type="dcterms:W3CDTF">2011-11-14T09:06:15Z</dcterms:created>
  <dcterms:modified xsi:type="dcterms:W3CDTF">2024-04-03T12:01:47Z</dcterms:modified>
</cp:coreProperties>
</file>