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4\01_obec_ROZPOČET_2024\02_Normativní_rozpis_KÚ_s_MŠMT_k_xx_03_2024\"/>
    </mc:Choice>
  </mc:AlternateContent>
  <xr:revisionPtr revIDLastSave="0" documentId="13_ncr:1_{CA44D7BF-77D9-4866-9954-9D4C1F2805F1}" xr6:coauthVersionLast="47" xr6:coauthVersionMax="47" xr10:uidLastSave="{00000000-0000-0000-0000-000000000000}"/>
  <bookViews>
    <workbookView xWindow="-120" yWindow="-120" windowWidth="29040" windowHeight="15840" tabRatio="766" firstSheet="1" activeTab="11" xr2:uid="{00000000-000D-0000-FFFF-FFFF00000000}"/>
  </bookViews>
  <sheets>
    <sheet name="Sumář_DDM" sheetId="29" state="hidden" r:id="rId1"/>
    <sheet name="LB" sheetId="21" r:id="rId2"/>
    <sheet name="FR" sheetId="19" r:id="rId3"/>
    <sheet name="JN" sheetId="42" r:id="rId4"/>
    <sheet name="TA" sheetId="48" r:id="rId5"/>
    <sheet name="ZB" sheetId="45" r:id="rId6"/>
    <sheet name="CL" sheetId="12" r:id="rId7"/>
    <sheet name="NB" sheetId="10" r:id="rId8"/>
    <sheet name="SM" sheetId="8" r:id="rId9"/>
    <sheet name="JI" sheetId="6" r:id="rId10"/>
    <sheet name="TU" sheetId="4" r:id="rId11"/>
    <sheet name="sumář" sheetId="31" r:id="rId12"/>
    <sheet name="DDM_normativy" sheetId="49" r:id="rId13"/>
  </sheets>
  <definedNames>
    <definedName name="_xlnm._FilterDatabase" localSheetId="12" hidden="1">DDM_normativy!#REF!</definedName>
    <definedName name="_xlnm.Print_Area" localSheetId="11">sumář!$E$4:$L$44</definedName>
    <definedName name="_xlnm.Print_Area" localSheetId="10">TU!$C$1:$Q$9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4" l="1"/>
  <c r="V5" i="4"/>
  <c r="U5" i="4"/>
  <c r="W5" i="6"/>
  <c r="V5" i="6"/>
  <c r="U5" i="6"/>
  <c r="W6" i="8"/>
  <c r="V6" i="8"/>
  <c r="U6" i="8"/>
  <c r="W5" i="8"/>
  <c r="V5" i="8"/>
  <c r="U5" i="8"/>
  <c r="W6" i="10"/>
  <c r="V6" i="10"/>
  <c r="U6" i="10"/>
  <c r="W5" i="10"/>
  <c r="V5" i="10"/>
  <c r="U5" i="10"/>
  <c r="W6" i="12"/>
  <c r="V6" i="12"/>
  <c r="U6" i="12"/>
  <c r="W5" i="12"/>
  <c r="V5" i="12"/>
  <c r="U5" i="12"/>
  <c r="W5" i="45"/>
  <c r="V5" i="45"/>
  <c r="U5" i="45"/>
  <c r="W5" i="48"/>
  <c r="V5" i="48"/>
  <c r="U5" i="48"/>
  <c r="W5" i="42"/>
  <c r="V5" i="42"/>
  <c r="U5" i="42"/>
  <c r="W6" i="21"/>
  <c r="P5" i="4" l="1"/>
  <c r="O5" i="4"/>
  <c r="N5" i="4"/>
  <c r="M5" i="4"/>
  <c r="L5" i="4"/>
  <c r="K5" i="4"/>
  <c r="P5" i="6"/>
  <c r="O5" i="6"/>
  <c r="N5" i="6"/>
  <c r="M5" i="6"/>
  <c r="L5" i="6"/>
  <c r="K5" i="6"/>
  <c r="P6" i="8"/>
  <c r="O6" i="8"/>
  <c r="N6" i="8"/>
  <c r="M6" i="8"/>
  <c r="L6" i="8"/>
  <c r="K6" i="8"/>
  <c r="P5" i="8"/>
  <c r="O5" i="8"/>
  <c r="N5" i="8"/>
  <c r="M5" i="8"/>
  <c r="L5" i="8"/>
  <c r="K5" i="8"/>
  <c r="P6" i="10"/>
  <c r="O6" i="10"/>
  <c r="N6" i="10"/>
  <c r="M6" i="10"/>
  <c r="L6" i="10"/>
  <c r="K6" i="10"/>
  <c r="P5" i="10"/>
  <c r="O5" i="10"/>
  <c r="N5" i="10"/>
  <c r="M5" i="10"/>
  <c r="L5" i="10"/>
  <c r="K5" i="10"/>
  <c r="P6" i="12"/>
  <c r="O6" i="12"/>
  <c r="N6" i="12"/>
  <c r="M6" i="12"/>
  <c r="L6" i="12"/>
  <c r="K6" i="12"/>
  <c r="P5" i="12"/>
  <c r="O5" i="12"/>
  <c r="N5" i="12"/>
  <c r="M5" i="12"/>
  <c r="L5" i="12"/>
  <c r="K5" i="12"/>
  <c r="P5" i="45"/>
  <c r="O5" i="45"/>
  <c r="N5" i="45"/>
  <c r="M5" i="45"/>
  <c r="L5" i="45"/>
  <c r="K5" i="45"/>
  <c r="P5" i="48"/>
  <c r="O5" i="48"/>
  <c r="N5" i="48"/>
  <c r="M5" i="48"/>
  <c r="L5" i="48"/>
  <c r="K5" i="48"/>
  <c r="P5" i="42"/>
  <c r="O5" i="42"/>
  <c r="N5" i="42"/>
  <c r="M5" i="42"/>
  <c r="L5" i="42"/>
  <c r="K5" i="42"/>
  <c r="P6" i="19"/>
  <c r="O6" i="19"/>
  <c r="N6" i="19"/>
  <c r="M6" i="19"/>
  <c r="W6" i="19" s="1"/>
  <c r="L6" i="19"/>
  <c r="K6" i="19"/>
  <c r="P5" i="19"/>
  <c r="O5" i="19"/>
  <c r="N5" i="19"/>
  <c r="M5" i="19"/>
  <c r="W5" i="19" s="1"/>
  <c r="L5" i="19"/>
  <c r="K5" i="19"/>
  <c r="P7" i="21"/>
  <c r="O7" i="21"/>
  <c r="N7" i="21"/>
  <c r="M7" i="21"/>
  <c r="W7" i="21" s="1"/>
  <c r="L7" i="21"/>
  <c r="K7" i="21"/>
  <c r="P6" i="21"/>
  <c r="O6" i="21"/>
  <c r="N6" i="21"/>
  <c r="M6" i="21"/>
  <c r="L6" i="21"/>
  <c r="V6" i="21" s="1"/>
  <c r="K6" i="21"/>
  <c r="M5" i="21"/>
  <c r="W5" i="21" s="1"/>
  <c r="L5" i="21"/>
  <c r="V5" i="21" s="1"/>
  <c r="K5" i="21"/>
  <c r="U5" i="21" s="1"/>
  <c r="P5" i="21"/>
  <c r="O5" i="21"/>
  <c r="N5" i="21"/>
  <c r="H6" i="4"/>
  <c r="B14" i="31" s="1"/>
  <c r="H6" i="6"/>
  <c r="B13" i="31" s="1"/>
  <c r="H7" i="8"/>
  <c r="B12" i="31" s="1"/>
  <c r="H7" i="10"/>
  <c r="B11" i="31" s="1"/>
  <c r="H7" i="12"/>
  <c r="B10" i="31" s="1"/>
  <c r="H6" i="45"/>
  <c r="B9" i="31" s="1"/>
  <c r="H6" i="48"/>
  <c r="B8" i="31" s="1"/>
  <c r="H6" i="42"/>
  <c r="B7" i="31" s="1"/>
  <c r="H7" i="19"/>
  <c r="B6" i="31" s="1"/>
  <c r="H8" i="21"/>
  <c r="B5" i="31" s="1"/>
  <c r="U7" i="21" l="1"/>
  <c r="V7" i="21"/>
  <c r="U6" i="21"/>
  <c r="AD5" i="21"/>
  <c r="U6" i="19"/>
  <c r="V6" i="19"/>
  <c r="U5" i="19"/>
  <c r="V5" i="19"/>
  <c r="AE6" i="19"/>
  <c r="AE7" i="21"/>
  <c r="AE5" i="21"/>
  <c r="AE5" i="4"/>
  <c r="AD5" i="4"/>
  <c r="AE6" i="8"/>
  <c r="AD6" i="8"/>
  <c r="AD6" i="10"/>
  <c r="AE6" i="10"/>
  <c r="AE6" i="12"/>
  <c r="AD6" i="12"/>
  <c r="AD5" i="45"/>
  <c r="AE5" i="45"/>
  <c r="B15" i="31"/>
  <c r="AE6" i="21"/>
  <c r="AE5" i="19"/>
  <c r="AE5" i="42"/>
  <c r="AD6" i="21"/>
  <c r="AD5" i="19"/>
  <c r="AD5" i="42"/>
  <c r="AE5" i="48"/>
  <c r="AE5" i="12"/>
  <c r="AE5" i="10"/>
  <c r="AE5" i="8"/>
  <c r="AE5" i="6"/>
  <c r="AD7" i="21"/>
  <c r="AD6" i="19"/>
  <c r="AD5" i="48"/>
  <c r="AD5" i="12"/>
  <c r="AD5" i="10"/>
  <c r="AD5" i="8"/>
  <c r="AD5" i="6"/>
  <c r="T7" i="21"/>
  <c r="S7" i="21"/>
  <c r="T6" i="21"/>
  <c r="S6" i="21"/>
  <c r="T5" i="21"/>
  <c r="S5" i="21"/>
  <c r="T5" i="4"/>
  <c r="S5" i="4"/>
  <c r="T5" i="6"/>
  <c r="S5" i="6"/>
  <c r="T6" i="8"/>
  <c r="S6" i="8"/>
  <c r="T5" i="8"/>
  <c r="S5" i="8"/>
  <c r="T6" i="10"/>
  <c r="S6" i="10"/>
  <c r="T5" i="10"/>
  <c r="S5" i="10"/>
  <c r="T6" i="12"/>
  <c r="S6" i="12"/>
  <c r="T5" i="12"/>
  <c r="S5" i="12"/>
  <c r="T5" i="45"/>
  <c r="S5" i="45"/>
  <c r="T5" i="48"/>
  <c r="S5" i="48"/>
  <c r="T5" i="42"/>
  <c r="S5" i="42"/>
  <c r="T6" i="19"/>
  <c r="S6" i="19"/>
  <c r="T5" i="19"/>
  <c r="S5" i="19"/>
  <c r="Q5" i="4"/>
  <c r="AB5" i="4" s="1"/>
  <c r="Q5" i="6"/>
  <c r="AB5" i="6" s="1"/>
  <c r="Q6" i="8"/>
  <c r="AB6" i="8" s="1"/>
  <c r="Q5" i="8"/>
  <c r="AB5" i="8" s="1"/>
  <c r="Q6" i="10"/>
  <c r="AB6" i="10" s="1"/>
  <c r="Q5" i="10"/>
  <c r="AB5" i="10" s="1"/>
  <c r="Q6" i="12"/>
  <c r="AB6" i="12" s="1"/>
  <c r="Q5" i="12"/>
  <c r="AB5" i="12" s="1"/>
  <c r="Q5" i="45"/>
  <c r="AB5" i="45" s="1"/>
  <c r="Q5" i="48"/>
  <c r="AB5" i="48" s="1"/>
  <c r="Q5" i="42"/>
  <c r="AB5" i="42" s="1"/>
  <c r="Q6" i="19"/>
  <c r="AB6" i="19" s="1"/>
  <c r="Q5" i="19"/>
  <c r="AB5" i="19" s="1"/>
  <c r="X6" i="19" l="1"/>
  <c r="X5" i="6"/>
  <c r="X5" i="8"/>
  <c r="Y5" i="8" s="1"/>
  <c r="AA5" i="8" s="1"/>
  <c r="X6" i="10"/>
  <c r="Y6" i="10" s="1"/>
  <c r="AA6" i="10" s="1"/>
  <c r="Z6" i="10" s="1"/>
  <c r="X6" i="12"/>
  <c r="Y6" i="12" s="1"/>
  <c r="AA6" i="12" s="1"/>
  <c r="Z6" i="12" s="1"/>
  <c r="X6" i="8"/>
  <c r="Y6" i="8" s="1"/>
  <c r="AA6" i="8" s="1"/>
  <c r="X5" i="12"/>
  <c r="Y5" i="12" s="1"/>
  <c r="AA5" i="12" s="1"/>
  <c r="Z5" i="12" s="1"/>
  <c r="X5" i="4"/>
  <c r="Y5" i="4" s="1"/>
  <c r="AA5" i="4" s="1"/>
  <c r="X5" i="42"/>
  <c r="Y5" i="42" s="1"/>
  <c r="AA5" i="42" s="1"/>
  <c r="Z5" i="42" s="1"/>
  <c r="X5" i="45"/>
  <c r="Y5" i="45" s="1"/>
  <c r="AA5" i="45" s="1"/>
  <c r="Z5" i="45" s="1"/>
  <c r="X5" i="48"/>
  <c r="Y5" i="48" s="1"/>
  <c r="AA5" i="48" s="1"/>
  <c r="Z5" i="48" s="1"/>
  <c r="X5" i="19"/>
  <c r="Y5" i="19" s="1"/>
  <c r="AA5" i="19" s="1"/>
  <c r="Z5" i="19" s="1"/>
  <c r="X5" i="10"/>
  <c r="Y5" i="10" s="1"/>
  <c r="AA5" i="10" s="1"/>
  <c r="Z5" i="10" s="1"/>
  <c r="Q6" i="21"/>
  <c r="Q7" i="21"/>
  <c r="Q5" i="21"/>
  <c r="Y5" i="6" l="1"/>
  <c r="AA5" i="6" s="1"/>
  <c r="Y6" i="19"/>
  <c r="AA6" i="19" s="1"/>
  <c r="AB5" i="21"/>
  <c r="Z5" i="8"/>
  <c r="AB6" i="21"/>
  <c r="AB7" i="21"/>
  <c r="Z6" i="8"/>
  <c r="AD6" i="6"/>
  <c r="K13" i="31" s="1"/>
  <c r="AE6" i="48"/>
  <c r="L8" i="31" s="1"/>
  <c r="AE6" i="42"/>
  <c r="L7" i="31" s="1"/>
  <c r="I6" i="4"/>
  <c r="C14" i="31" s="1"/>
  <c r="J6" i="4"/>
  <c r="D14" i="31" s="1"/>
  <c r="I6" i="6"/>
  <c r="C13" i="31" s="1"/>
  <c r="J6" i="6"/>
  <c r="D13" i="31" s="1"/>
  <c r="I7" i="8"/>
  <c r="C12" i="31" s="1"/>
  <c r="J7" i="8"/>
  <c r="D12" i="31" s="1"/>
  <c r="I7" i="10"/>
  <c r="C11" i="31" s="1"/>
  <c r="J7" i="10"/>
  <c r="D11" i="31" s="1"/>
  <c r="I7" i="12"/>
  <c r="C10" i="31" s="1"/>
  <c r="J7" i="12"/>
  <c r="D10" i="31" s="1"/>
  <c r="I6" i="45"/>
  <c r="C9" i="31" s="1"/>
  <c r="J6" i="45"/>
  <c r="D9" i="31" s="1"/>
  <c r="I6" i="48"/>
  <c r="C8" i="31" s="1"/>
  <c r="J6" i="48"/>
  <c r="D8" i="31" s="1"/>
  <c r="I7" i="19"/>
  <c r="C6" i="31" s="1"/>
  <c r="J7" i="19"/>
  <c r="D6" i="31" s="1"/>
  <c r="I6" i="42"/>
  <c r="C7" i="31" s="1"/>
  <c r="J6" i="42"/>
  <c r="D7" i="31" s="1"/>
  <c r="Z5" i="6" l="1"/>
  <c r="Z6" i="19"/>
  <c r="X7" i="21"/>
  <c r="Y7" i="21" s="1"/>
  <c r="AA7" i="21" s="1"/>
  <c r="X6" i="21"/>
  <c r="Z5" i="4"/>
  <c r="X5" i="21"/>
  <c r="Y5" i="21" s="1"/>
  <c r="AA5" i="21" s="1"/>
  <c r="AB7" i="8"/>
  <c r="I12" i="31" s="1"/>
  <c r="AE6" i="6"/>
  <c r="L13" i="31" s="1"/>
  <c r="AB6" i="45"/>
  <c r="I9" i="31" s="1"/>
  <c r="AC5" i="6"/>
  <c r="AC6" i="6" s="1"/>
  <c r="J13" i="31" s="1"/>
  <c r="AB7" i="19"/>
  <c r="I6" i="31" s="1"/>
  <c r="AB7" i="12"/>
  <c r="I10" i="31" s="1"/>
  <c r="AE7" i="10"/>
  <c r="L11" i="31" s="1"/>
  <c r="Y6" i="45"/>
  <c r="F9" i="31" s="1"/>
  <c r="AB6" i="4"/>
  <c r="I14" i="31" s="1"/>
  <c r="AE6" i="4"/>
  <c r="L14" i="31" s="1"/>
  <c r="AD7" i="12"/>
  <c r="K10" i="31" s="1"/>
  <c r="AE6" i="45"/>
  <c r="L9" i="31" s="1"/>
  <c r="AD6" i="45"/>
  <c r="K9" i="31" s="1"/>
  <c r="AB6" i="48"/>
  <c r="I8" i="31" s="1"/>
  <c r="AB7" i="10"/>
  <c r="I11" i="31" s="1"/>
  <c r="AC6" i="12"/>
  <c r="AC6" i="19"/>
  <c r="AE7" i="12"/>
  <c r="L10" i="31" s="1"/>
  <c r="AE7" i="19"/>
  <c r="L6" i="31" s="1"/>
  <c r="J8" i="21"/>
  <c r="D5" i="31" s="1"/>
  <c r="D15" i="31" s="1"/>
  <c r="Y6" i="21" l="1"/>
  <c r="AA6" i="21" s="1"/>
  <c r="AC7" i="6"/>
  <c r="AD7" i="8"/>
  <c r="K12" i="31" s="1"/>
  <c r="AD7" i="19"/>
  <c r="K6" i="31" s="1"/>
  <c r="AC6" i="21"/>
  <c r="AC5" i="10"/>
  <c r="AD7" i="10"/>
  <c r="K11" i="31" s="1"/>
  <c r="AC8" i="12"/>
  <c r="Y6" i="6"/>
  <c r="F13" i="31" s="1"/>
  <c r="AB6" i="6"/>
  <c r="I13" i="31" s="1"/>
  <c r="AC5" i="42"/>
  <c r="AC6" i="42" s="1"/>
  <c r="J7" i="31" s="1"/>
  <c r="AD6" i="42"/>
  <c r="K7" i="31" s="1"/>
  <c r="AC7" i="45"/>
  <c r="AC5" i="8"/>
  <c r="AE7" i="8"/>
  <c r="L12" i="31" s="1"/>
  <c r="Y6" i="42"/>
  <c r="F7" i="31" s="1"/>
  <c r="AB6" i="42"/>
  <c r="I7" i="31" s="1"/>
  <c r="AC5" i="4"/>
  <c r="AC6" i="4" s="1"/>
  <c r="J14" i="31" s="1"/>
  <c r="AD6" i="4"/>
  <c r="K14" i="31" s="1"/>
  <c r="AC5" i="48"/>
  <c r="AC6" i="48" s="1"/>
  <c r="J8" i="31" s="1"/>
  <c r="AD6" i="48"/>
  <c r="K8" i="31" s="1"/>
  <c r="Y6" i="48"/>
  <c r="F8" i="31" s="1"/>
  <c r="AC6" i="8"/>
  <c r="AC5" i="12"/>
  <c r="AC7" i="21"/>
  <c r="Y6" i="4"/>
  <c r="F14" i="31" s="1"/>
  <c r="Y7" i="12"/>
  <c r="F10" i="31" s="1"/>
  <c r="Y7" i="10"/>
  <c r="F11" i="31" s="1"/>
  <c r="AC5" i="19"/>
  <c r="AC7" i="19" s="1"/>
  <c r="J6" i="31" s="1"/>
  <c r="AC6" i="10"/>
  <c r="Z7" i="21"/>
  <c r="AC5" i="45"/>
  <c r="AC6" i="45" s="1"/>
  <c r="J9" i="31" s="1"/>
  <c r="Z6" i="21" l="1"/>
  <c r="AC8" i="19"/>
  <c r="AC8" i="8"/>
  <c r="AC7" i="10"/>
  <c r="J11" i="31" s="1"/>
  <c r="AA7" i="8"/>
  <c r="H12" i="31" s="1"/>
  <c r="Y7" i="19"/>
  <c r="F6" i="31" s="1"/>
  <c r="AC7" i="8"/>
  <c r="J12" i="31" s="1"/>
  <c r="AA6" i="48"/>
  <c r="H8" i="31" s="1"/>
  <c r="AA6" i="42"/>
  <c r="H7" i="31" s="1"/>
  <c r="Z6" i="6"/>
  <c r="G13" i="31" s="1"/>
  <c r="AC7" i="4"/>
  <c r="AC8" i="10"/>
  <c r="Z6" i="45"/>
  <c r="G9" i="31" s="1"/>
  <c r="AA6" i="45"/>
  <c r="H9" i="31" s="1"/>
  <c r="AC7" i="48"/>
  <c r="AC7" i="42"/>
  <c r="X8" i="21"/>
  <c r="E5" i="31" s="1"/>
  <c r="Z6" i="48" l="1"/>
  <c r="G8" i="31" s="1"/>
  <c r="X7" i="45"/>
  <c r="Z6" i="42"/>
  <c r="G7" i="31" s="1"/>
  <c r="AA6" i="6"/>
  <c r="H13" i="31" s="1"/>
  <c r="Z6" i="4"/>
  <c r="G14" i="31" s="1"/>
  <c r="AA6" i="4"/>
  <c r="H14" i="31" s="1"/>
  <c r="Z7" i="10"/>
  <c r="G11" i="31" s="1"/>
  <c r="AA7" i="10"/>
  <c r="H11" i="31" s="1"/>
  <c r="Z7" i="19"/>
  <c r="G6" i="31" s="1"/>
  <c r="AA7" i="19"/>
  <c r="H6" i="31" s="1"/>
  <c r="Z7" i="12"/>
  <c r="G10" i="31" s="1"/>
  <c r="AA7" i="12"/>
  <c r="H10" i="31" s="1"/>
  <c r="I8" i="21"/>
  <c r="C5" i="31" s="1"/>
  <c r="C15" i="31" s="1"/>
  <c r="C16" i="31" s="1"/>
  <c r="X7" i="48" l="1"/>
  <c r="X7" i="4"/>
  <c r="X7" i="6"/>
  <c r="X8" i="10"/>
  <c r="X8" i="12"/>
  <c r="X7" i="42"/>
  <c r="X8" i="19"/>
  <c r="AC5" i="21"/>
  <c r="J25" i="29"/>
  <c r="K25" i="29" s="1"/>
  <c r="J26" i="29"/>
  <c r="K26" i="29" s="1"/>
  <c r="J27" i="29"/>
  <c r="K27" i="29" s="1"/>
  <c r="J28" i="29"/>
  <c r="K28" i="29" s="1"/>
  <c r="J29" i="29"/>
  <c r="K29" i="29" s="1"/>
  <c r="J30" i="29"/>
  <c r="K30" i="29" s="1"/>
  <c r="J31" i="29"/>
  <c r="K31" i="29" s="1"/>
  <c r="J18" i="29"/>
  <c r="K18" i="29" s="1"/>
  <c r="J19" i="29"/>
  <c r="K19" i="29" s="1"/>
  <c r="J20" i="29"/>
  <c r="K20" i="29" s="1"/>
  <c r="J21" i="29"/>
  <c r="K21" i="29" s="1"/>
  <c r="L5" i="29"/>
  <c r="L13" i="29" s="1"/>
  <c r="L6" i="29"/>
  <c r="L7" i="29"/>
  <c r="L8" i="29"/>
  <c r="L9" i="29"/>
  <c r="L10" i="29"/>
  <c r="L11" i="29"/>
  <c r="H22" i="29"/>
  <c r="D22" i="29"/>
  <c r="D32" i="29"/>
  <c r="H32" i="29"/>
  <c r="I25" i="29"/>
  <c r="D6" i="29"/>
  <c r="C6" i="29"/>
  <c r="H6" i="29"/>
  <c r="D7" i="29"/>
  <c r="C7" i="29"/>
  <c r="H7" i="29"/>
  <c r="D8" i="29"/>
  <c r="C8" i="29"/>
  <c r="H8" i="29"/>
  <c r="D9" i="29"/>
  <c r="C9" i="29"/>
  <c r="H9" i="29"/>
  <c r="D10" i="29"/>
  <c r="C10" i="29"/>
  <c r="H10" i="29"/>
  <c r="D11" i="29"/>
  <c r="C11" i="29"/>
  <c r="H11" i="29"/>
  <c r="D5" i="29"/>
  <c r="H5" i="29"/>
  <c r="G5" i="29"/>
  <c r="G6" i="29"/>
  <c r="G7" i="29"/>
  <c r="G8" i="29"/>
  <c r="G9" i="29"/>
  <c r="G10" i="29"/>
  <c r="G11" i="29"/>
  <c r="F11" i="29"/>
  <c r="F10" i="29"/>
  <c r="F9" i="29"/>
  <c r="F8" i="29"/>
  <c r="F7" i="29"/>
  <c r="F6" i="29"/>
  <c r="F5" i="29"/>
  <c r="C5" i="29"/>
  <c r="B11" i="29"/>
  <c r="B10" i="29"/>
  <c r="B9" i="29"/>
  <c r="B8" i="29"/>
  <c r="B7" i="29"/>
  <c r="B6" i="29"/>
  <c r="B5" i="29"/>
  <c r="I32" i="29" l="1"/>
  <c r="J32" i="29"/>
  <c r="M32" i="29" s="1"/>
  <c r="J22" i="29"/>
  <c r="K22" i="29"/>
  <c r="L22" i="29" s="1"/>
  <c r="I10" i="29"/>
  <c r="E10" i="29"/>
  <c r="I6" i="29"/>
  <c r="E6" i="29"/>
  <c r="I11" i="29"/>
  <c r="E11" i="29"/>
  <c r="I9" i="29"/>
  <c r="I8" i="29"/>
  <c r="E9" i="29"/>
  <c r="E8" i="29"/>
  <c r="AC7" i="12"/>
  <c r="J10" i="31" s="1"/>
  <c r="E7" i="29"/>
  <c r="I7" i="29"/>
  <c r="B13" i="29"/>
  <c r="F13" i="29"/>
  <c r="Z5" i="21"/>
  <c r="AE8" i="21"/>
  <c r="L5" i="31" s="1"/>
  <c r="G13" i="29"/>
  <c r="D13" i="29"/>
  <c r="K32" i="29"/>
  <c r="L32" i="29" s="1"/>
  <c r="I5" i="29"/>
  <c r="I12" i="29" s="1"/>
  <c r="C13" i="29"/>
  <c r="H13" i="29"/>
  <c r="E5" i="29"/>
  <c r="E12" i="29" s="1"/>
  <c r="L33" i="29" l="1"/>
  <c r="I13" i="29"/>
  <c r="E13" i="29"/>
  <c r="B15" i="29"/>
  <c r="AB8" i="21" l="1"/>
  <c r="I5" i="31" s="1"/>
  <c r="Z7" i="8"/>
  <c r="G12" i="31" s="1"/>
  <c r="I15" i="31" l="1"/>
  <c r="X7" i="12" l="1"/>
  <c r="E10" i="31" s="1"/>
  <c r="Y7" i="8"/>
  <c r="F12" i="31" s="1"/>
  <c r="X7" i="8"/>
  <c r="E12" i="31" s="1"/>
  <c r="X7" i="10"/>
  <c r="E11" i="31" s="1"/>
  <c r="X6" i="45"/>
  <c r="E9" i="31" s="1"/>
  <c r="X6" i="48"/>
  <c r="E8" i="31" s="1"/>
  <c r="X6" i="42"/>
  <c r="E7" i="31" s="1"/>
  <c r="X7" i="19"/>
  <c r="E6" i="31" s="1"/>
  <c r="X8" i="8" l="1"/>
  <c r="X6" i="4"/>
  <c r="E14" i="31" s="1"/>
  <c r="X6" i="6"/>
  <c r="E13" i="31" s="1"/>
  <c r="L15" i="31"/>
  <c r="AD8" i="21" l="1"/>
  <c r="K5" i="31" s="1"/>
  <c r="AC8" i="21"/>
  <c r="J5" i="31" s="1"/>
  <c r="AC9" i="21" l="1"/>
  <c r="K15" i="31"/>
  <c r="J15" i="31"/>
  <c r="J16" i="31" l="1"/>
  <c r="E15" i="31"/>
  <c r="AA8" i="21"/>
  <c r="H5" i="31" s="1"/>
  <c r="Y8" i="21"/>
  <c r="F5" i="31" s="1"/>
  <c r="H15" i="31" l="1"/>
  <c r="Z8" i="21"/>
  <c r="F15" i="31"/>
  <c r="H16" i="31" l="1"/>
  <c r="G16" i="31"/>
  <c r="G5" i="31"/>
  <c r="X9" i="21"/>
  <c r="G15" i="31" l="1"/>
  <c r="E16" i="31" l="1"/>
</calcChain>
</file>

<file path=xl/sharedStrings.xml><?xml version="1.0" encoding="utf-8"?>
<sst xmlns="http://schemas.openxmlformats.org/spreadsheetml/2006/main" count="604" uniqueCount="109">
  <si>
    <t>§</t>
  </si>
  <si>
    <t>součást</t>
  </si>
  <si>
    <t>kapacita</t>
  </si>
  <si>
    <t>celkem</t>
  </si>
  <si>
    <t>ZŠ Liberec, Oblačná 101/15</t>
  </si>
  <si>
    <t>DDM Hrádek n. N., Žitavská 260</t>
  </si>
  <si>
    <t>DDM Česká Lípa, Škroupovo nám. 138</t>
  </si>
  <si>
    <t>DDM Nový Bor, Smetanova 387</t>
  </si>
  <si>
    <t>DDM Rokytnice n. J., Horní 467</t>
  </si>
  <si>
    <t>SVČ Turnov, Husova 77</t>
  </si>
  <si>
    <t>Pn</t>
  </si>
  <si>
    <t>No</t>
  </si>
  <si>
    <t>On</t>
  </si>
  <si>
    <t>Limit MP</t>
  </si>
  <si>
    <t>Odvody</t>
  </si>
  <si>
    <t>ONIV</t>
  </si>
  <si>
    <t>ONIV celkem</t>
  </si>
  <si>
    <t>NIV celkem</t>
  </si>
  <si>
    <t>Psk</t>
  </si>
  <si>
    <t>Ped</t>
  </si>
  <si>
    <t>Osk</t>
  </si>
  <si>
    <t>Ost</t>
  </si>
  <si>
    <t>Sumář DDM</t>
  </si>
  <si>
    <t>rozdíl</t>
  </si>
  <si>
    <t>LB</t>
  </si>
  <si>
    <t>FR</t>
  </si>
  <si>
    <t>CL</t>
  </si>
  <si>
    <t>NB</t>
  </si>
  <si>
    <t>SM</t>
  </si>
  <si>
    <t>JI</t>
  </si>
  <si>
    <t>TU</t>
  </si>
  <si>
    <t>CELKEM</t>
  </si>
  <si>
    <t>DDM Krajské</t>
  </si>
  <si>
    <t>TAN</t>
  </si>
  <si>
    <t>ZB</t>
  </si>
  <si>
    <t>JAB</t>
  </si>
  <si>
    <t>Ped+Ost</t>
  </si>
  <si>
    <t>Potenc.klienti</t>
  </si>
  <si>
    <t>DDM Obecní</t>
  </si>
  <si>
    <t>TUR</t>
  </si>
  <si>
    <t xml:space="preserve">Odvody </t>
  </si>
  <si>
    <t xml:space="preserve"> </t>
  </si>
  <si>
    <t>FKSP</t>
  </si>
  <si>
    <t>JN</t>
  </si>
  <si>
    <t>TA</t>
  </si>
  <si>
    <t>kontrola</t>
  </si>
  <si>
    <t>Obec III - Liberec</t>
  </si>
  <si>
    <t>Obec III - Česká Lípa</t>
  </si>
  <si>
    <t>Obec III - Nový Bor</t>
  </si>
  <si>
    <t>Obec III - Semily</t>
  </si>
  <si>
    <t>Obec III - Jilemnice</t>
  </si>
  <si>
    <t>Obec III - Turnov</t>
  </si>
  <si>
    <t>Celkem NIV</t>
  </si>
  <si>
    <t>číslo org.</t>
  </si>
  <si>
    <t>škola - školské zařízení</t>
  </si>
  <si>
    <t>x</t>
  </si>
  <si>
    <t>SVČ, Nové Město pod Smrkem</t>
  </si>
  <si>
    <t>DDM Mimoň, Letná 236</t>
  </si>
  <si>
    <t>SVČ Semily, Tyršova 380</t>
  </si>
  <si>
    <t>Obec III - Jablonec nad Nisou</t>
  </si>
  <si>
    <t>Obec III - Tanvald</t>
  </si>
  <si>
    <t>Obec III - Železný Brod</t>
  </si>
  <si>
    <t>DDM Cvikováček, ČSLA 195/I, Cvikov</t>
  </si>
  <si>
    <t>ZŠ a MŠ Mimoň, Mírová 81</t>
  </si>
  <si>
    <t>Obec III - Frýdlant</t>
  </si>
  <si>
    <t>ZŠ, ZUŠ a MŠ Frýdlant, Purkyňova 510</t>
  </si>
  <si>
    <t>ZŠ, ZUŠ a MŠ Frýdlant, Mládeže 907 - DDM</t>
  </si>
  <si>
    <t>SVČ Mozaika Železný Brod, Jiráskovo nábřeží 366</t>
  </si>
  <si>
    <t xml:space="preserve">DDM Liberec, Riegrova 1278/16 </t>
  </si>
  <si>
    <t>SVČ Tanvald, Protifašistických boj. 336</t>
  </si>
  <si>
    <t>SVČ Železný Brod, Jiráskovo nábřeží 366</t>
  </si>
  <si>
    <t>SVČ  Lomnice n. P., Komenského 1037</t>
  </si>
  <si>
    <t>SVČ Lomnice n. P., Komenského 1037</t>
  </si>
  <si>
    <t>v Kč</t>
  </si>
  <si>
    <t xml:space="preserve"> Mzdové prostř. </t>
  </si>
  <si>
    <t>REDIZO</t>
  </si>
  <si>
    <t>DDM Vikýř Jablonec n. N., Podhorská 49</t>
  </si>
  <si>
    <t>DDM Libertin Česká Lípa, Škroupovo nám. 138</t>
  </si>
  <si>
    <t>pořadí</t>
  </si>
  <si>
    <t>Krajský plat pedagoga</t>
  </si>
  <si>
    <t>Krajský plat nepedagoga</t>
  </si>
  <si>
    <t>Np1</t>
  </si>
  <si>
    <t>Np2</t>
  </si>
  <si>
    <t>Np3</t>
  </si>
  <si>
    <t>Tábory</t>
  </si>
  <si>
    <t>Jednotka/  Základní částka na více než 3 hod./týden</t>
  </si>
  <si>
    <t>Jednotka/  Základní částka na nejvýše 3 hod./týden</t>
  </si>
  <si>
    <t>Jednotka/  Základní částka na tábory</t>
  </si>
  <si>
    <t>VÝKONY</t>
  </si>
  <si>
    <t>Np</t>
  </si>
  <si>
    <t>Do_3h</t>
  </si>
  <si>
    <t>Nad_3h</t>
  </si>
  <si>
    <t>ONIV přímé</t>
  </si>
  <si>
    <r>
      <t xml:space="preserve">krajský </t>
    </r>
    <r>
      <rPr>
        <sz val="10"/>
        <rFont val="Calibri"/>
        <family val="2"/>
        <charset val="238"/>
      </rPr>
      <t>Ø</t>
    </r>
    <r>
      <rPr>
        <sz val="10"/>
        <rFont val="Times New Roman"/>
        <family val="1"/>
        <charset val="238"/>
      </rPr>
      <t xml:space="preserve"> plat pedagoga</t>
    </r>
  </si>
  <si>
    <r>
      <t xml:space="preserve">krajský </t>
    </r>
    <r>
      <rPr>
        <sz val="10"/>
        <rFont val="Calibri"/>
        <family val="2"/>
        <charset val="238"/>
      </rPr>
      <t>Ø</t>
    </r>
    <r>
      <rPr>
        <sz val="10"/>
        <rFont val="Times New Roman"/>
        <family val="1"/>
        <charset val="238"/>
      </rPr>
      <t xml:space="preserve"> plat nepedagoga</t>
    </r>
  </si>
  <si>
    <t>No3</t>
  </si>
  <si>
    <t>No2</t>
  </si>
  <si>
    <t>No1</t>
  </si>
  <si>
    <t>DO 3 hod./týden</t>
  </si>
  <si>
    <t>NAD 3 hod./týden</t>
  </si>
  <si>
    <t>PO III</t>
  </si>
  <si>
    <t xml:space="preserve">celkem </t>
  </si>
  <si>
    <t>Pravidelná docházka (děti/žáci/studenti)            z toho:</t>
  </si>
  <si>
    <t>Domy dětí a mládeže, Střediska volného času 2024</t>
  </si>
  <si>
    <t>Sumář 2024</t>
  </si>
  <si>
    <t>šk.r. 2023/2024</t>
  </si>
  <si>
    <t>Počet ped.</t>
  </si>
  <si>
    <t>Počet neped.</t>
  </si>
  <si>
    <t>Počet pracovníků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</si>
</sst>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"/>
    <numFmt numFmtId="166" formatCode="#,##0\ &quot;Kč&quot;"/>
  </numFmts>
  <fonts count="2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8"/>
      <color indexed="8"/>
      <name val="Arial CE"/>
    </font>
    <font>
      <sz val="8"/>
      <name val="Arial"/>
      <family val="2"/>
      <charset val="238"/>
    </font>
    <font>
      <sz val="8"/>
      <name val="Arial CE"/>
    </font>
    <font>
      <b/>
      <sz val="8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8"/>
      <color indexed="8"/>
      <name val="Arial CE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1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1" fillId="0" borderId="0"/>
    <xf numFmtId="0" fontId="1" fillId="0" borderId="0"/>
    <xf numFmtId="0" fontId="23" fillId="0" borderId="0"/>
  </cellStyleXfs>
  <cellXfs count="290">
    <xf numFmtId="0" fontId="0" fillId="0" borderId="0" xfId="0"/>
    <xf numFmtId="0" fontId="2" fillId="0" borderId="0" xfId="0" applyFont="1"/>
    <xf numFmtId="14" fontId="3" fillId="0" borderId="0" xfId="0" applyNumberFormat="1" applyFont="1" applyAlignment="1">
      <alignment horizont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1" applyFont="1"/>
    <xf numFmtId="0" fontId="8" fillId="0" borderId="0" xfId="0" applyFont="1"/>
    <xf numFmtId="0" fontId="6" fillId="0" borderId="0" xfId="1" applyFont="1" applyAlignment="1">
      <alignment horizontal="center"/>
    </xf>
    <xf numFmtId="0" fontId="5" fillId="0" borderId="0" xfId="1" applyFont="1"/>
    <xf numFmtId="0" fontId="9" fillId="0" borderId="0" xfId="0" applyFont="1"/>
    <xf numFmtId="0" fontId="10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12" fillId="0" borderId="0" xfId="0" applyFont="1"/>
    <xf numFmtId="0" fontId="13" fillId="0" borderId="0" xfId="0" applyFont="1"/>
    <xf numFmtId="2" fontId="12" fillId="0" borderId="0" xfId="0" applyNumberFormat="1" applyFont="1"/>
    <xf numFmtId="2" fontId="3" fillId="0" borderId="0" xfId="0" applyNumberFormat="1" applyFont="1"/>
    <xf numFmtId="2" fontId="8" fillId="0" borderId="0" xfId="0" applyNumberFormat="1" applyFont="1"/>
    <xf numFmtId="0" fontId="14" fillId="0" borderId="0" xfId="0" applyFont="1"/>
    <xf numFmtId="2" fontId="14" fillId="0" borderId="0" xfId="0" applyNumberFormat="1" applyFont="1"/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3" borderId="4" xfId="0" applyFont="1" applyFill="1" applyBorder="1"/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14" fillId="3" borderId="3" xfId="0" applyNumberFormat="1" applyFont="1" applyFill="1" applyBorder="1"/>
    <xf numFmtId="2" fontId="14" fillId="3" borderId="10" xfId="0" applyNumberFormat="1" applyFont="1" applyFill="1" applyBorder="1"/>
    <xf numFmtId="2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4" fillId="0" borderId="9" xfId="0" applyFont="1" applyBorder="1"/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4" fillId="0" borderId="11" xfId="0" applyFont="1" applyBorder="1"/>
    <xf numFmtId="0" fontId="14" fillId="0" borderId="12" xfId="0" applyFont="1" applyBorder="1"/>
    <xf numFmtId="0" fontId="14" fillId="3" borderId="12" xfId="0" applyFont="1" applyFill="1" applyBorder="1"/>
    <xf numFmtId="0" fontId="14" fillId="0" borderId="13" xfId="0" applyFont="1" applyBorder="1"/>
    <xf numFmtId="0" fontId="14" fillId="0" borderId="14" xfId="0" applyFont="1" applyBorder="1"/>
    <xf numFmtId="2" fontId="14" fillId="0" borderId="15" xfId="0" applyNumberFormat="1" applyFont="1" applyBorder="1"/>
    <xf numFmtId="2" fontId="8" fillId="0" borderId="16" xfId="0" applyNumberFormat="1" applyFont="1" applyBorder="1"/>
    <xf numFmtId="0" fontId="14" fillId="0" borderId="16" xfId="0" applyFont="1" applyBorder="1"/>
    <xf numFmtId="2" fontId="14" fillId="0" borderId="17" xfId="0" applyNumberFormat="1" applyFont="1" applyBorder="1"/>
    <xf numFmtId="2" fontId="14" fillId="0" borderId="10" xfId="0" applyNumberFormat="1" applyFont="1" applyBorder="1"/>
    <xf numFmtId="0" fontId="14" fillId="0" borderId="10" xfId="0" applyFont="1" applyBorder="1"/>
    <xf numFmtId="0" fontId="14" fillId="0" borderId="18" xfId="0" applyFont="1" applyBorder="1"/>
    <xf numFmtId="2" fontId="14" fillId="0" borderId="6" xfId="0" applyNumberFormat="1" applyFont="1" applyBorder="1"/>
    <xf numFmtId="2" fontId="14" fillId="0" borderId="2" xfId="0" applyNumberFormat="1" applyFont="1" applyBorder="1"/>
    <xf numFmtId="2" fontId="8" fillId="0" borderId="2" xfId="0" applyNumberFormat="1" applyFont="1" applyBorder="1"/>
    <xf numFmtId="2" fontId="14" fillId="3" borderId="2" xfId="0" applyNumberFormat="1" applyFont="1" applyFill="1" applyBorder="1"/>
    <xf numFmtId="1" fontId="14" fillId="0" borderId="3" xfId="0" applyNumberFormat="1" applyFont="1" applyBorder="1"/>
    <xf numFmtId="1" fontId="8" fillId="0" borderId="2" xfId="0" applyNumberFormat="1" applyFont="1" applyBorder="1"/>
    <xf numFmtId="4" fontId="14" fillId="0" borderId="0" xfId="0" applyNumberFormat="1" applyFont="1"/>
    <xf numFmtId="3" fontId="14" fillId="0" borderId="0" xfId="0" applyNumberFormat="1" applyFont="1"/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9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2" fillId="0" borderId="20" xfId="0" applyFont="1" applyBorder="1"/>
    <xf numFmtId="3" fontId="8" fillId="3" borderId="2" xfId="0" applyNumberFormat="1" applyFont="1" applyFill="1" applyBorder="1"/>
    <xf numFmtId="4" fontId="8" fillId="3" borderId="9" xfId="0" applyNumberFormat="1" applyFont="1" applyFill="1" applyBorder="1"/>
    <xf numFmtId="0" fontId="3" fillId="4" borderId="9" xfId="0" applyFont="1" applyFill="1" applyBorder="1" applyAlignment="1">
      <alignment horizontal="center" vertical="center"/>
    </xf>
    <xf numFmtId="0" fontId="2" fillId="0" borderId="15" xfId="0" applyFont="1" applyBorder="1"/>
    <xf numFmtId="0" fontId="8" fillId="2" borderId="25" xfId="0" applyFont="1" applyFill="1" applyBorder="1"/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/>
    <xf numFmtId="0" fontId="8" fillId="2" borderId="29" xfId="0" applyFont="1" applyFill="1" applyBorder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5" fillId="5" borderId="27" xfId="1" applyFont="1" applyFill="1" applyBorder="1"/>
    <xf numFmtId="3" fontId="8" fillId="3" borderId="8" xfId="0" applyNumberFormat="1" applyFont="1" applyFill="1" applyBorder="1"/>
    <xf numFmtId="0" fontId="2" fillId="0" borderId="32" xfId="0" applyFont="1" applyBorder="1"/>
    <xf numFmtId="0" fontId="2" fillId="0" borderId="31" xfId="0" applyFont="1" applyBorder="1"/>
    <xf numFmtId="0" fontId="2" fillId="6" borderId="33" xfId="0" applyFont="1" applyFill="1" applyBorder="1"/>
    <xf numFmtId="0" fontId="2" fillId="0" borderId="34" xfId="0" applyFont="1" applyBorder="1"/>
    <xf numFmtId="0" fontId="2" fillId="0" borderId="24" xfId="0" applyFont="1" applyBorder="1"/>
    <xf numFmtId="0" fontId="2" fillId="0" borderId="35" xfId="0" applyFont="1" applyBorder="1"/>
    <xf numFmtId="0" fontId="2" fillId="0" borderId="5" xfId="0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7" fillId="0" borderId="3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5" fillId="5" borderId="29" xfId="1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3" fontId="10" fillId="0" borderId="0" xfId="0" applyNumberFormat="1" applyFont="1"/>
    <xf numFmtId="0" fontId="2" fillId="0" borderId="33" xfId="2" applyFont="1" applyBorder="1"/>
    <xf numFmtId="2" fontId="8" fillId="0" borderId="0" xfId="0" applyNumberFormat="1" applyFont="1" applyAlignment="1">
      <alignment horizontal="center"/>
    </xf>
    <xf numFmtId="3" fontId="2" fillId="0" borderId="6" xfId="0" applyNumberFormat="1" applyFont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3" fontId="8" fillId="7" borderId="7" xfId="0" applyNumberFormat="1" applyFont="1" applyFill="1" applyBorder="1" applyAlignment="1">
      <alignment horizontal="center" vertical="center" wrapText="1"/>
    </xf>
    <xf numFmtId="3" fontId="8" fillId="7" borderId="6" xfId="0" applyNumberFormat="1" applyFont="1" applyFill="1" applyBorder="1" applyAlignment="1">
      <alignment horizontal="center" vertical="center" wrapText="1"/>
    </xf>
    <xf numFmtId="4" fontId="3" fillId="7" borderId="2" xfId="0" applyNumberFormat="1" applyFont="1" applyFill="1" applyBorder="1" applyAlignment="1">
      <alignment horizontal="center" vertical="center" wrapText="1"/>
    </xf>
    <xf numFmtId="4" fontId="3" fillId="7" borderId="9" xfId="0" applyNumberFormat="1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" fontId="8" fillId="2" borderId="7" xfId="0" applyNumberFormat="1" applyFont="1" applyFill="1" applyBorder="1" applyAlignment="1">
      <alignment horizontal="right"/>
    </xf>
    <xf numFmtId="0" fontId="7" fillId="0" borderId="37" xfId="1" applyFont="1" applyBorder="1" applyAlignment="1">
      <alignment horizontal="center"/>
    </xf>
    <xf numFmtId="0" fontId="2" fillId="0" borderId="19" xfId="0" applyFont="1" applyBorder="1"/>
    <xf numFmtId="3" fontId="8" fillId="3" borderId="7" xfId="0" applyNumberFormat="1" applyFont="1" applyFill="1" applyBorder="1"/>
    <xf numFmtId="3" fontId="3" fillId="8" borderId="8" xfId="0" applyNumberFormat="1" applyFont="1" applyFill="1" applyBorder="1" applyAlignment="1">
      <alignment horizontal="center" vertical="center" wrapText="1"/>
    </xf>
    <xf numFmtId="3" fontId="14" fillId="0" borderId="38" xfId="0" applyNumberFormat="1" applyFont="1" applyBorder="1"/>
    <xf numFmtId="3" fontId="14" fillId="0" borderId="33" xfId="0" applyNumberFormat="1" applyFont="1" applyBorder="1"/>
    <xf numFmtId="3" fontId="14" fillId="0" borderId="35" xfId="0" applyNumberFormat="1" applyFont="1" applyBorder="1"/>
    <xf numFmtId="4" fontId="8" fillId="3" borderId="40" xfId="0" applyNumberFormat="1" applyFont="1" applyFill="1" applyBorder="1"/>
    <xf numFmtId="4" fontId="8" fillId="3" borderId="7" xfId="0" applyNumberFormat="1" applyFont="1" applyFill="1" applyBorder="1"/>
    <xf numFmtId="3" fontId="3" fillId="2" borderId="9" xfId="0" applyNumberFormat="1" applyFont="1" applyFill="1" applyBorder="1" applyAlignment="1">
      <alignment horizontal="right"/>
    </xf>
    <xf numFmtId="2" fontId="8" fillId="2" borderId="6" xfId="0" applyNumberFormat="1" applyFont="1" applyFill="1" applyBorder="1" applyAlignment="1">
      <alignment horizontal="center"/>
    </xf>
    <xf numFmtId="3" fontId="2" fillId="0" borderId="23" xfId="0" applyNumberFormat="1" applyFont="1" applyBorder="1" applyAlignment="1">
      <alignment horizontal="right"/>
    </xf>
    <xf numFmtId="0" fontId="2" fillId="0" borderId="25" xfId="0" applyFont="1" applyBorder="1"/>
    <xf numFmtId="0" fontId="7" fillId="0" borderId="26" xfId="1" applyFont="1" applyBorder="1" applyAlignment="1">
      <alignment horizontal="center"/>
    </xf>
    <xf numFmtId="0" fontId="2" fillId="0" borderId="27" xfId="0" applyFont="1" applyBorder="1"/>
    <xf numFmtId="0" fontId="2" fillId="0" borderId="42" xfId="0" applyFont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2" fillId="0" borderId="21" xfId="0" applyFont="1" applyBorder="1"/>
    <xf numFmtId="3" fontId="2" fillId="0" borderId="22" xfId="0" applyNumberFormat="1" applyFont="1" applyBorder="1"/>
    <xf numFmtId="0" fontId="6" fillId="0" borderId="3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4" fillId="0" borderId="0" xfId="3"/>
    <xf numFmtId="4" fontId="2" fillId="0" borderId="0" xfId="0" applyNumberFormat="1" applyFont="1"/>
    <xf numFmtId="4" fontId="2" fillId="0" borderId="3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2" fillId="0" borderId="41" xfId="0" applyNumberFormat="1" applyFont="1" applyBorder="1" applyAlignment="1">
      <alignment horizontal="right"/>
    </xf>
    <xf numFmtId="4" fontId="8" fillId="2" borderId="6" xfId="0" applyNumberFormat="1" applyFont="1" applyFill="1" applyBorder="1" applyAlignment="1">
      <alignment horizontal="right"/>
    </xf>
    <xf numFmtId="4" fontId="8" fillId="2" borderId="2" xfId="0" applyNumberFormat="1" applyFont="1" applyFill="1" applyBorder="1" applyAlignment="1">
      <alignment horizontal="right"/>
    </xf>
    <xf numFmtId="4" fontId="8" fillId="2" borderId="9" xfId="0" applyNumberFormat="1" applyFont="1" applyFill="1" applyBorder="1" applyAlignment="1">
      <alignment horizontal="right"/>
    </xf>
    <xf numFmtId="2" fontId="8" fillId="2" borderId="9" xfId="0" applyNumberFormat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4" fontId="3" fillId="2" borderId="9" xfId="0" applyNumberFormat="1" applyFont="1" applyFill="1" applyBorder="1" applyAlignment="1">
      <alignment horizontal="right"/>
    </xf>
    <xf numFmtId="4" fontId="8" fillId="2" borderId="8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3" fontId="8" fillId="0" borderId="0" xfId="0" applyNumberFormat="1" applyFont="1"/>
    <xf numFmtId="4" fontId="8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7" xfId="0" applyFont="1" applyFill="1" applyBorder="1" applyAlignment="1">
      <alignment horizontal="center"/>
    </xf>
    <xf numFmtId="3" fontId="2" fillId="0" borderId="13" xfId="0" applyNumberFormat="1" applyFont="1" applyBorder="1"/>
    <xf numFmtId="3" fontId="8" fillId="7" borderId="8" xfId="0" applyNumberFormat="1" applyFont="1" applyFill="1" applyBorder="1" applyAlignment="1">
      <alignment horizontal="center" vertical="center" wrapText="1"/>
    </xf>
    <xf numFmtId="3" fontId="2" fillId="0" borderId="23" xfId="0" applyNumberFormat="1" applyFont="1" applyBorder="1"/>
    <xf numFmtId="3" fontId="8" fillId="7" borderId="9" xfId="0" applyNumberFormat="1" applyFont="1" applyFill="1" applyBorder="1" applyAlignment="1">
      <alignment horizontal="center" vertical="center" wrapText="1"/>
    </xf>
    <xf numFmtId="1" fontId="2" fillId="0" borderId="0" xfId="0" applyNumberFormat="1" applyFont="1"/>
    <xf numFmtId="3" fontId="8" fillId="0" borderId="4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" fontId="8" fillId="2" borderId="6" xfId="0" applyNumberFormat="1" applyFont="1" applyFill="1" applyBorder="1"/>
    <xf numFmtId="3" fontId="8" fillId="0" borderId="34" xfId="0" applyNumberFormat="1" applyFont="1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3" fontId="8" fillId="0" borderId="3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3" fontId="2" fillId="0" borderId="21" xfId="0" applyNumberFormat="1" applyFont="1" applyBorder="1"/>
    <xf numFmtId="3" fontId="2" fillId="0" borderId="17" xfId="0" applyNumberFormat="1" applyFont="1" applyBorder="1"/>
    <xf numFmtId="0" fontId="3" fillId="0" borderId="40" xfId="0" applyFont="1" applyBorder="1" applyAlignment="1">
      <alignment horizontal="center" vertical="center"/>
    </xf>
    <xf numFmtId="3" fontId="8" fillId="2" borderId="8" xfId="0" applyNumberFormat="1" applyFont="1" applyFill="1" applyBorder="1" applyAlignment="1">
      <alignment horizontal="center"/>
    </xf>
    <xf numFmtId="3" fontId="2" fillId="0" borderId="50" xfId="0" applyNumberFormat="1" applyFont="1" applyBorder="1"/>
    <xf numFmtId="3" fontId="17" fillId="0" borderId="37" xfId="1" applyNumberFormat="1" applyFont="1" applyBorder="1" applyAlignment="1">
      <alignment horizontal="center"/>
    </xf>
    <xf numFmtId="0" fontId="16" fillId="2" borderId="49" xfId="1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horizontal="center"/>
    </xf>
    <xf numFmtId="4" fontId="3" fillId="2" borderId="47" xfId="0" applyNumberFormat="1" applyFont="1" applyFill="1" applyBorder="1" applyAlignment="1">
      <alignment horizontal="center"/>
    </xf>
    <xf numFmtId="3" fontId="17" fillId="0" borderId="1" xfId="1" applyNumberFormat="1" applyFont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4" fontId="8" fillId="2" borderId="47" xfId="0" applyNumberFormat="1" applyFont="1" applyFill="1" applyBorder="1" applyAlignment="1">
      <alignment horizontal="center"/>
    </xf>
    <xf numFmtId="2" fontId="8" fillId="2" borderId="47" xfId="0" applyNumberFormat="1" applyFont="1" applyFill="1" applyBorder="1" applyAlignment="1">
      <alignment horizontal="center"/>
    </xf>
    <xf numFmtId="0" fontId="24" fillId="0" borderId="0" xfId="3" applyFont="1" applyAlignment="1">
      <alignment horizontal="left"/>
    </xf>
    <xf numFmtId="165" fontId="2" fillId="0" borderId="0" xfId="0" applyNumberFormat="1" applyFont="1"/>
    <xf numFmtId="165" fontId="2" fillId="0" borderId="38" xfId="0" applyNumberFormat="1" applyFont="1" applyBorder="1"/>
    <xf numFmtId="165" fontId="8" fillId="2" borderId="8" xfId="0" applyNumberFormat="1" applyFont="1" applyFill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3" fontId="2" fillId="0" borderId="21" xfId="0" applyNumberFormat="1" applyFont="1" applyBorder="1" applyAlignment="1">
      <alignment horizontal="right"/>
    </xf>
    <xf numFmtId="4" fontId="8" fillId="0" borderId="0" xfId="0" applyNumberFormat="1" applyFont="1" applyAlignment="1">
      <alignment horizontal="right"/>
    </xf>
    <xf numFmtId="3" fontId="2" fillId="0" borderId="39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center" vertical="center" wrapText="1"/>
    </xf>
    <xf numFmtId="3" fontId="3" fillId="7" borderId="6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right"/>
    </xf>
    <xf numFmtId="2" fontId="8" fillId="2" borderId="7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2" fillId="0" borderId="36" xfId="0" applyNumberFormat="1" applyFont="1" applyBorder="1" applyAlignment="1">
      <alignment horizontal="right"/>
    </xf>
    <xf numFmtId="4" fontId="2" fillId="0" borderId="52" xfId="0" applyNumberFormat="1" applyFont="1" applyBorder="1" applyAlignment="1">
      <alignment horizontal="right"/>
    </xf>
    <xf numFmtId="0" fontId="20" fillId="0" borderId="44" xfId="0" applyFont="1" applyBorder="1" applyAlignment="1">
      <alignment horizontal="center"/>
    </xf>
    <xf numFmtId="164" fontId="20" fillId="9" borderId="44" xfId="0" applyNumberFormat="1" applyFont="1" applyFill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64" fontId="20" fillId="9" borderId="48" xfId="0" applyNumberFormat="1" applyFont="1" applyFill="1" applyBorder="1" applyAlignment="1">
      <alignment horizontal="center"/>
    </xf>
    <xf numFmtId="1" fontId="8" fillId="10" borderId="0" xfId="0" applyNumberFormat="1" applyFont="1" applyFill="1"/>
    <xf numFmtId="0" fontId="20" fillId="0" borderId="44" xfId="0" applyFont="1" applyBorder="1" applyAlignment="1">
      <alignment horizontal="left"/>
    </xf>
    <xf numFmtId="166" fontId="22" fillId="9" borderId="48" xfId="0" applyNumberFormat="1" applyFont="1" applyFill="1" applyBorder="1" applyAlignment="1">
      <alignment horizontal="right"/>
    </xf>
    <xf numFmtId="3" fontId="14" fillId="0" borderId="20" xfId="0" applyNumberFormat="1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2" borderId="7" xfId="0" applyNumberFormat="1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center"/>
    </xf>
    <xf numFmtId="4" fontId="8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3" fontId="3" fillId="2" borderId="6" xfId="0" applyNumberFormat="1" applyFont="1" applyFill="1" applyBorder="1"/>
    <xf numFmtId="3" fontId="8" fillId="0" borderId="53" xfId="0" applyNumberFormat="1" applyFont="1" applyBorder="1" applyAlignment="1">
      <alignment horizontal="center"/>
    </xf>
    <xf numFmtId="3" fontId="8" fillId="0" borderId="54" xfId="0" applyNumberFormat="1" applyFont="1" applyBorder="1" applyAlignment="1">
      <alignment horizontal="center"/>
    </xf>
    <xf numFmtId="0" fontId="8" fillId="3" borderId="4" xfId="0" applyFont="1" applyFill="1" applyBorder="1"/>
    <xf numFmtId="3" fontId="14" fillId="0" borderId="19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/>
    <xf numFmtId="3" fontId="14" fillId="0" borderId="17" xfId="0" applyNumberFormat="1" applyFont="1" applyBorder="1" applyAlignment="1">
      <alignment horizontal="center" vertical="center" wrapText="1"/>
    </xf>
    <xf numFmtId="3" fontId="8" fillId="2" borderId="25" xfId="0" applyNumberFormat="1" applyFont="1" applyFill="1" applyBorder="1"/>
    <xf numFmtId="3" fontId="2" fillId="0" borderId="20" xfId="0" applyNumberFormat="1" applyFont="1" applyBorder="1"/>
    <xf numFmtId="3" fontId="14" fillId="0" borderId="53" xfId="0" applyNumberFormat="1" applyFont="1" applyBorder="1"/>
    <xf numFmtId="3" fontId="14" fillId="0" borderId="24" xfId="0" applyNumberFormat="1" applyFont="1" applyBorder="1"/>
    <xf numFmtId="3" fontId="14" fillId="0" borderId="54" xfId="0" applyNumberFormat="1" applyFont="1" applyBorder="1"/>
    <xf numFmtId="3" fontId="14" fillId="0" borderId="13" xfId="0" applyNumberFormat="1" applyFont="1" applyBorder="1"/>
    <xf numFmtId="3" fontId="14" fillId="0" borderId="56" xfId="0" applyNumberFormat="1" applyFont="1" applyBorder="1"/>
    <xf numFmtId="3" fontId="14" fillId="0" borderId="15" xfId="0" applyNumberFormat="1" applyFont="1" applyBorder="1"/>
    <xf numFmtId="3" fontId="14" fillId="0" borderId="31" xfId="0" applyNumberFormat="1" applyFont="1" applyBorder="1"/>
    <xf numFmtId="3" fontId="14" fillId="0" borderId="20" xfId="0" applyNumberFormat="1" applyFont="1" applyBorder="1"/>
    <xf numFmtId="3" fontId="14" fillId="0" borderId="32" xfId="0" applyNumberFormat="1" applyFont="1" applyBorder="1"/>
    <xf numFmtId="4" fontId="2" fillId="0" borderId="38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14" fillId="0" borderId="13" xfId="0" applyNumberFormat="1" applyFont="1" applyBorder="1"/>
    <xf numFmtId="4" fontId="14" fillId="0" borderId="51" xfId="0" applyNumberFormat="1" applyFont="1" applyBorder="1"/>
    <xf numFmtId="4" fontId="14" fillId="0" borderId="56" xfId="0" applyNumberFormat="1" applyFont="1" applyBorder="1"/>
    <xf numFmtId="4" fontId="14" fillId="0" borderId="15" xfId="0" applyNumberFormat="1" applyFont="1" applyBorder="1"/>
    <xf numFmtId="4" fontId="14" fillId="0" borderId="33" xfId="0" applyNumberFormat="1" applyFont="1" applyBorder="1"/>
    <xf numFmtId="4" fontId="14" fillId="0" borderId="31" xfId="0" applyNumberFormat="1" applyFont="1" applyBorder="1"/>
    <xf numFmtId="4" fontId="14" fillId="0" borderId="20" xfId="0" applyNumberFormat="1" applyFont="1" applyBorder="1"/>
    <xf numFmtId="4" fontId="14" fillId="0" borderId="35" xfId="0" applyNumberFormat="1" applyFont="1" applyBorder="1"/>
    <xf numFmtId="4" fontId="14" fillId="0" borderId="32" xfId="0" applyNumberFormat="1" applyFont="1" applyBorder="1"/>
    <xf numFmtId="4" fontId="2" fillId="0" borderId="0" xfId="0" applyNumberFormat="1" applyFont="1" applyAlignment="1">
      <alignment horizontal="center"/>
    </xf>
    <xf numFmtId="0" fontId="8" fillId="0" borderId="55" xfId="0" applyFont="1" applyBorder="1"/>
    <xf numFmtId="0" fontId="8" fillId="0" borderId="28" xfId="0" applyFont="1" applyBorder="1"/>
    <xf numFmtId="0" fontId="8" fillId="0" borderId="30" xfId="0" applyFont="1" applyBorder="1"/>
    <xf numFmtId="0" fontId="8" fillId="0" borderId="40" xfId="0" applyFont="1" applyBorder="1"/>
    <xf numFmtId="3" fontId="8" fillId="3" borderId="57" xfId="0" applyNumberFormat="1" applyFont="1" applyFill="1" applyBorder="1"/>
    <xf numFmtId="3" fontId="8" fillId="3" borderId="25" xfId="0" applyNumberFormat="1" applyFont="1" applyFill="1" applyBorder="1"/>
    <xf numFmtId="3" fontId="14" fillId="0" borderId="59" xfId="0" applyNumberFormat="1" applyFont="1" applyBorder="1" applyAlignment="1">
      <alignment horizontal="center" vertical="center" wrapText="1"/>
    </xf>
    <xf numFmtId="3" fontId="2" fillId="0" borderId="53" xfId="0" applyNumberFormat="1" applyFont="1" applyBorder="1"/>
    <xf numFmtId="3" fontId="19" fillId="0" borderId="24" xfId="0" applyNumberFormat="1" applyFont="1" applyBorder="1"/>
    <xf numFmtId="3" fontId="2" fillId="0" borderId="46" xfId="0" applyNumberFormat="1" applyFont="1" applyBorder="1"/>
    <xf numFmtId="3" fontId="8" fillId="2" borderId="60" xfId="0" applyNumberFormat="1" applyFont="1" applyFill="1" applyBorder="1"/>
    <xf numFmtId="3" fontId="2" fillId="0" borderId="55" xfId="0" applyNumberFormat="1" applyFont="1" applyBorder="1"/>
    <xf numFmtId="3" fontId="19" fillId="0" borderId="28" xfId="0" applyNumberFormat="1" applyFont="1" applyBorder="1"/>
    <xf numFmtId="3" fontId="2" fillId="0" borderId="45" xfId="0" applyNumberFormat="1" applyFont="1" applyBorder="1"/>
    <xf numFmtId="3" fontId="8" fillId="2" borderId="4" xfId="0" applyNumberFormat="1" applyFont="1" applyFill="1" applyBorder="1"/>
    <xf numFmtId="3" fontId="14" fillId="0" borderId="61" xfId="0" applyNumberFormat="1" applyFont="1" applyBorder="1" applyAlignment="1">
      <alignment horizontal="center" vertical="center" wrapText="1"/>
    </xf>
    <xf numFmtId="3" fontId="2" fillId="0" borderId="58" xfId="0" applyNumberFormat="1" applyFont="1" applyBorder="1"/>
    <xf numFmtId="3" fontId="2" fillId="0" borderId="59" xfId="0" applyNumberFormat="1" applyFont="1" applyBorder="1"/>
    <xf numFmtId="3" fontId="8" fillId="2" borderId="62" xfId="0" applyNumberFormat="1" applyFont="1" applyFill="1" applyBorder="1"/>
    <xf numFmtId="3" fontId="2" fillId="0" borderId="43" xfId="0" applyNumberFormat="1" applyFont="1" applyBorder="1"/>
    <xf numFmtId="3" fontId="2" fillId="0" borderId="30" xfId="0" applyNumberFormat="1" applyFont="1" applyBorder="1"/>
    <xf numFmtId="3" fontId="8" fillId="2" borderId="29" xfId="0" applyNumberFormat="1" applyFont="1" applyFill="1" applyBorder="1"/>
    <xf numFmtId="3" fontId="2" fillId="0" borderId="63" xfId="0" applyNumberFormat="1" applyFont="1" applyBorder="1"/>
    <xf numFmtId="3" fontId="8" fillId="2" borderId="7" xfId="0" applyNumberFormat="1" applyFont="1" applyFill="1" applyBorder="1"/>
    <xf numFmtId="3" fontId="2" fillId="0" borderId="64" xfId="0" applyNumberFormat="1" applyFont="1" applyBorder="1"/>
    <xf numFmtId="3" fontId="3" fillId="2" borderId="7" xfId="0" applyNumberFormat="1" applyFont="1" applyFill="1" applyBorder="1"/>
    <xf numFmtId="3" fontId="3" fillId="2" borderId="4" xfId="0" applyNumberFormat="1" applyFont="1" applyFill="1" applyBorder="1"/>
    <xf numFmtId="3" fontId="2" fillId="0" borderId="39" xfId="0" applyNumberFormat="1" applyFont="1" applyBorder="1"/>
    <xf numFmtId="3" fontId="2" fillId="0" borderId="61" xfId="0" applyNumberFormat="1" applyFont="1" applyBorder="1"/>
    <xf numFmtId="165" fontId="3" fillId="0" borderId="8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2" fillId="10" borderId="0" xfId="0" applyFont="1" applyFill="1"/>
    <xf numFmtId="3" fontId="14" fillId="0" borderId="43" xfId="0" applyNumberFormat="1" applyFont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58" xfId="0" applyFont="1" applyBorder="1" applyAlignment="1">
      <alignment horizontal="center" wrapText="1"/>
    </xf>
    <xf numFmtId="3" fontId="14" fillId="0" borderId="45" xfId="0" applyNumberFormat="1" applyFont="1" applyBorder="1" applyAlignment="1">
      <alignment horizontal="center" vertical="center" wrapText="1"/>
    </xf>
    <xf numFmtId="3" fontId="14" fillId="0" borderId="56" xfId="0" applyNumberFormat="1" applyFont="1" applyBorder="1" applyAlignment="1">
      <alignment horizontal="center" vertical="center" wrapText="1"/>
    </xf>
    <xf numFmtId="3" fontId="14" fillId="0" borderId="32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18" fillId="0" borderId="3" xfId="3" applyFont="1" applyBorder="1" applyAlignment="1">
      <alignment horizontal="center"/>
    </xf>
    <xf numFmtId="0" fontId="22" fillId="0" borderId="3" xfId="0" applyFont="1" applyBorder="1" applyAlignment="1">
      <alignment horizontal="center"/>
    </xf>
  </cellXfs>
  <cellStyles count="8">
    <cellStyle name="Normální" xfId="0" builtinId="0"/>
    <cellStyle name="Normální 2" xfId="2" xr:uid="{00000000-0005-0000-0000-000001000000}"/>
    <cellStyle name="Normální 2 2" xfId="4" xr:uid="{00000000-0005-0000-0000-000002000000}"/>
    <cellStyle name="Normální 3" xfId="6" xr:uid="{00000000-0005-0000-0000-000003000000}"/>
    <cellStyle name="Normální 4" xfId="7" xr:uid="{00000000-0005-0000-0000-000004000000}"/>
    <cellStyle name="Normální 5" xfId="5" xr:uid="{00000000-0005-0000-0000-000005000000}"/>
    <cellStyle name="normální_NpNoMŠKÚ" xfId="3" xr:uid="{00000000-0005-0000-0000-000006000000}"/>
    <cellStyle name="normální_OIII.TURN.e" xfId="1" xr:uid="{00000000-0005-0000-0000-000007000000}"/>
  </cellStyles>
  <dxfs count="0"/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M41"/>
  <sheetViews>
    <sheetView topLeftCell="A14" workbookViewId="0">
      <selection activeCell="K25" sqref="K25"/>
    </sheetView>
  </sheetViews>
  <sheetFormatPr defaultColWidth="8.7109375" defaultRowHeight="18" customHeight="1" x14ac:dyDescent="0.2"/>
  <cols>
    <col min="1" max="9" width="8.7109375" style="1" customWidth="1"/>
    <col min="10" max="10" width="9.85546875" style="1" customWidth="1"/>
    <col min="11" max="11" width="10.42578125" style="1" customWidth="1"/>
    <col min="12" max="12" width="11" style="1" customWidth="1"/>
    <col min="13" max="13" width="12.28515625" style="1" customWidth="1"/>
    <col min="14" max="16384" width="8.7109375" style="1"/>
  </cols>
  <sheetData>
    <row r="1" spans="1:13" s="24" customFormat="1" ht="18" customHeight="1" x14ac:dyDescent="0.2">
      <c r="A1" s="24" t="s">
        <v>22</v>
      </c>
    </row>
    <row r="2" spans="1:13" s="24" customFormat="1" ht="18" customHeight="1" thickBot="1" x14ac:dyDescent="0.25"/>
    <row r="3" spans="1:13" s="24" customFormat="1" ht="18" customHeight="1" thickBot="1" x14ac:dyDescent="0.25">
      <c r="B3" s="26" t="s">
        <v>10</v>
      </c>
      <c r="C3" s="27" t="s">
        <v>18</v>
      </c>
      <c r="D3" s="28" t="s">
        <v>19</v>
      </c>
      <c r="E3" s="29" t="s">
        <v>23</v>
      </c>
      <c r="F3" s="30" t="s">
        <v>12</v>
      </c>
      <c r="G3" s="27" t="s">
        <v>20</v>
      </c>
      <c r="H3" s="31" t="s">
        <v>21</v>
      </c>
      <c r="I3" s="29" t="s">
        <v>23</v>
      </c>
      <c r="J3" s="37" t="s">
        <v>13</v>
      </c>
      <c r="K3" s="38" t="s">
        <v>40</v>
      </c>
      <c r="L3" s="38" t="s">
        <v>16</v>
      </c>
      <c r="M3" s="39" t="s">
        <v>17</v>
      </c>
    </row>
    <row r="4" spans="1:13" s="24" customFormat="1" ht="18" customHeight="1" x14ac:dyDescent="0.2">
      <c r="B4" s="43"/>
      <c r="C4" s="41"/>
      <c r="D4" s="41"/>
      <c r="E4" s="42"/>
      <c r="F4" s="41"/>
      <c r="G4" s="41"/>
      <c r="H4" s="41"/>
      <c r="I4" s="42"/>
      <c r="J4" s="41"/>
      <c r="K4" s="41"/>
      <c r="L4" s="41"/>
      <c r="M4" s="44"/>
    </row>
    <row r="5" spans="1:13" s="24" customFormat="1" ht="18" customHeight="1" x14ac:dyDescent="0.2">
      <c r="A5" s="24" t="s">
        <v>24</v>
      </c>
      <c r="B5" s="45" t="str">
        <f>LB!K8</f>
        <v>x</v>
      </c>
      <c r="C5" s="34" t="str">
        <f>LB!P8</f>
        <v>x</v>
      </c>
      <c r="D5" s="34" t="str">
        <f>LB!Q8</f>
        <v>x</v>
      </c>
      <c r="E5" s="32" t="e">
        <f>D5-C5</f>
        <v>#VALUE!</v>
      </c>
      <c r="F5" s="34">
        <f>LB!R8</f>
        <v>0</v>
      </c>
      <c r="G5" s="34" t="str">
        <f>LB!S8</f>
        <v>x</v>
      </c>
      <c r="H5" s="34" t="e">
        <f>LB!#REF!</f>
        <v>#REF!</v>
      </c>
      <c r="I5" s="32" t="e">
        <f>H5-G5</f>
        <v>#REF!</v>
      </c>
      <c r="J5" s="34"/>
      <c r="K5" s="34"/>
      <c r="L5" s="56" t="e">
        <f>#REF!</f>
        <v>#REF!</v>
      </c>
      <c r="M5" s="46"/>
    </row>
    <row r="6" spans="1:13" s="24" customFormat="1" ht="18" customHeight="1" x14ac:dyDescent="0.2">
      <c r="A6" s="24" t="s">
        <v>25</v>
      </c>
      <c r="B6" s="45" t="str">
        <f>FR!M7</f>
        <v>x</v>
      </c>
      <c r="C6" s="34" t="str">
        <f>FR!P7</f>
        <v>x</v>
      </c>
      <c r="D6" s="34" t="str">
        <f>FR!Q7</f>
        <v>x</v>
      </c>
      <c r="E6" s="32" t="e">
        <f t="shared" ref="E6:E13" si="0">D6-C6</f>
        <v>#VALUE!</v>
      </c>
      <c r="F6" s="34">
        <f>FR!R7</f>
        <v>0</v>
      </c>
      <c r="G6" s="34" t="str">
        <f>FR!S7</f>
        <v>x</v>
      </c>
      <c r="H6" s="34" t="str">
        <f>FR!T7</f>
        <v>x</v>
      </c>
      <c r="I6" s="32" t="e">
        <f t="shared" ref="I6:I13" si="1">H6-G6</f>
        <v>#VALUE!</v>
      </c>
      <c r="J6" s="34"/>
      <c r="K6" s="34"/>
      <c r="L6" s="56" t="e">
        <f>#REF!</f>
        <v>#REF!</v>
      </c>
      <c r="M6" s="47"/>
    </row>
    <row r="7" spans="1:13" s="24" customFormat="1" ht="18" customHeight="1" x14ac:dyDescent="0.2">
      <c r="A7" s="24" t="s">
        <v>26</v>
      </c>
      <c r="B7" s="45" t="str">
        <f>CL!Q7</f>
        <v>x</v>
      </c>
      <c r="C7" s="34" t="e">
        <f>CL!#REF!</f>
        <v>#REF!</v>
      </c>
      <c r="D7" s="34" t="e">
        <f>CL!#REF!</f>
        <v>#REF!</v>
      </c>
      <c r="E7" s="32" t="e">
        <f t="shared" si="0"/>
        <v>#REF!</v>
      </c>
      <c r="F7" s="34">
        <f>CL!R7</f>
        <v>0</v>
      </c>
      <c r="G7" s="34" t="str">
        <f>CL!S7</f>
        <v>x</v>
      </c>
      <c r="H7" s="34" t="str">
        <f>CL!T7</f>
        <v>x</v>
      </c>
      <c r="I7" s="32" t="e">
        <f t="shared" si="1"/>
        <v>#VALUE!</v>
      </c>
      <c r="J7" s="34"/>
      <c r="K7" s="34"/>
      <c r="L7" s="56" t="e">
        <f>#REF!</f>
        <v>#REF!</v>
      </c>
      <c r="M7" s="47"/>
    </row>
    <row r="8" spans="1:13" s="24" customFormat="1" ht="18" customHeight="1" x14ac:dyDescent="0.2">
      <c r="A8" s="24" t="s">
        <v>27</v>
      </c>
      <c r="B8" s="45" t="str">
        <f>NB!Q7</f>
        <v>x</v>
      </c>
      <c r="C8" s="34" t="e">
        <f>NB!#REF!</f>
        <v>#REF!</v>
      </c>
      <c r="D8" s="34" t="e">
        <f>NB!#REF!</f>
        <v>#REF!</v>
      </c>
      <c r="E8" s="32" t="e">
        <f t="shared" si="0"/>
        <v>#REF!</v>
      </c>
      <c r="F8" s="34">
        <f>NB!R7</f>
        <v>0</v>
      </c>
      <c r="G8" s="34" t="str">
        <f>NB!S7</f>
        <v>x</v>
      </c>
      <c r="H8" s="34" t="str">
        <f>NB!T7</f>
        <v>x</v>
      </c>
      <c r="I8" s="32" t="e">
        <f t="shared" si="1"/>
        <v>#VALUE!</v>
      </c>
      <c r="J8" s="34"/>
      <c r="K8" s="34"/>
      <c r="L8" s="56" t="e">
        <f>#REF!</f>
        <v>#REF!</v>
      </c>
      <c r="M8" s="47"/>
    </row>
    <row r="9" spans="1:13" s="24" customFormat="1" ht="18" customHeight="1" x14ac:dyDescent="0.2">
      <c r="A9" s="24" t="s">
        <v>28</v>
      </c>
      <c r="B9" s="45" t="str">
        <f>SM!Q7</f>
        <v>x</v>
      </c>
      <c r="C9" s="34" t="e">
        <f>SM!#REF!</f>
        <v>#REF!</v>
      </c>
      <c r="D9" s="34" t="e">
        <f>SM!#REF!</f>
        <v>#REF!</v>
      </c>
      <c r="E9" s="32" t="e">
        <f t="shared" si="0"/>
        <v>#REF!</v>
      </c>
      <c r="F9" s="34">
        <f>SM!R7</f>
        <v>0</v>
      </c>
      <c r="G9" s="34" t="str">
        <f>SM!S7</f>
        <v>x</v>
      </c>
      <c r="H9" s="34" t="str">
        <f>SM!T7</f>
        <v>x</v>
      </c>
      <c r="I9" s="32" t="e">
        <f t="shared" si="1"/>
        <v>#VALUE!</v>
      </c>
      <c r="J9" s="34"/>
      <c r="K9" s="34"/>
      <c r="L9" s="56" t="e">
        <f>#REF!</f>
        <v>#REF!</v>
      </c>
      <c r="M9" s="47"/>
    </row>
    <row r="10" spans="1:13" s="24" customFormat="1" ht="18" customHeight="1" x14ac:dyDescent="0.2">
      <c r="A10" s="24" t="s">
        <v>29</v>
      </c>
      <c r="B10" s="45" t="str">
        <f>JI!Q6</f>
        <v>x</v>
      </c>
      <c r="C10" s="34" t="e">
        <f>JI!#REF!</f>
        <v>#REF!</v>
      </c>
      <c r="D10" s="34" t="e">
        <f>JI!#REF!</f>
        <v>#REF!</v>
      </c>
      <c r="E10" s="32" t="e">
        <f t="shared" si="0"/>
        <v>#REF!</v>
      </c>
      <c r="F10" s="34">
        <f>JI!R6</f>
        <v>0</v>
      </c>
      <c r="G10" s="34" t="str">
        <f>JI!S6</f>
        <v>x</v>
      </c>
      <c r="H10" s="34" t="str">
        <f>JI!T6</f>
        <v>x</v>
      </c>
      <c r="I10" s="32" t="e">
        <f t="shared" si="1"/>
        <v>#VALUE!</v>
      </c>
      <c r="J10" s="34"/>
      <c r="K10" s="34"/>
      <c r="L10" s="56" t="e">
        <f>#REF!</f>
        <v>#REF!</v>
      </c>
      <c r="M10" s="47"/>
    </row>
    <row r="11" spans="1:13" s="24" customFormat="1" ht="18" customHeight="1" x14ac:dyDescent="0.2">
      <c r="A11" s="24" t="s">
        <v>30</v>
      </c>
      <c r="B11" s="45" t="str">
        <f>TU!Q6</f>
        <v>x</v>
      </c>
      <c r="C11" s="34" t="e">
        <f>TU!#REF!</f>
        <v>#REF!</v>
      </c>
      <c r="D11" s="34" t="e">
        <f>TU!#REF!</f>
        <v>#REF!</v>
      </c>
      <c r="E11" s="32" t="e">
        <f t="shared" si="0"/>
        <v>#REF!</v>
      </c>
      <c r="F11" s="34">
        <f>TU!R6</f>
        <v>0</v>
      </c>
      <c r="G11" s="34" t="str">
        <f>TU!S6</f>
        <v>x</v>
      </c>
      <c r="H11" s="34" t="str">
        <f>TU!T6</f>
        <v>x</v>
      </c>
      <c r="I11" s="32" t="e">
        <f t="shared" si="1"/>
        <v>#VALUE!</v>
      </c>
      <c r="J11" s="34"/>
      <c r="K11" s="34"/>
      <c r="L11" s="56" t="e">
        <f>#REF!</f>
        <v>#REF!</v>
      </c>
      <c r="M11" s="47"/>
    </row>
    <row r="12" spans="1:13" s="24" customFormat="1" ht="18" customHeight="1" thickBot="1" x14ac:dyDescent="0.25">
      <c r="B12" s="48"/>
      <c r="C12" s="49"/>
      <c r="D12" s="49"/>
      <c r="E12" s="33" t="e">
        <f>SUM(E5:E11)</f>
        <v>#VALUE!</v>
      </c>
      <c r="F12" s="49"/>
      <c r="G12" s="49"/>
      <c r="H12" s="49"/>
      <c r="I12" s="33" t="e">
        <f>SUM(I5:I11)</f>
        <v>#REF!</v>
      </c>
      <c r="J12" s="50"/>
      <c r="K12" s="50"/>
      <c r="L12" s="50"/>
      <c r="M12" s="51"/>
    </row>
    <row r="13" spans="1:13" s="24" customFormat="1" ht="18" customHeight="1" thickBot="1" x14ac:dyDescent="0.25">
      <c r="A13" s="40" t="s">
        <v>31</v>
      </c>
      <c r="B13" s="52">
        <f>SUM(B5:B11)</f>
        <v>0</v>
      </c>
      <c r="C13" s="53" t="e">
        <f>SUM(C5:C11)</f>
        <v>#REF!</v>
      </c>
      <c r="D13" s="54" t="e">
        <f>SUM(D5:D11)</f>
        <v>#REF!</v>
      </c>
      <c r="E13" s="55" t="e">
        <f t="shared" si="0"/>
        <v>#REF!</v>
      </c>
      <c r="F13" s="53">
        <f>SUM(F5:F11)</f>
        <v>0</v>
      </c>
      <c r="G13" s="53">
        <f>SUM(G5:G11)</f>
        <v>0</v>
      </c>
      <c r="H13" s="54" t="e">
        <f>SUM(H5:H11)</f>
        <v>#REF!</v>
      </c>
      <c r="I13" s="55" t="e">
        <f t="shared" si="1"/>
        <v>#REF!</v>
      </c>
      <c r="J13" s="54"/>
      <c r="K13" s="54"/>
      <c r="L13" s="57" t="e">
        <f>SUM(L5:L12)</f>
        <v>#REF!</v>
      </c>
      <c r="M13" s="36"/>
    </row>
    <row r="14" spans="1:13" s="24" customFormat="1" ht="18" customHeight="1" x14ac:dyDescent="0.2">
      <c r="F14" s="35"/>
      <c r="G14" s="35"/>
    </row>
    <row r="15" spans="1:13" s="24" customFormat="1" ht="18" customHeight="1" x14ac:dyDescent="0.2">
      <c r="A15" s="24" t="s">
        <v>31</v>
      </c>
      <c r="B15" s="23" t="e">
        <f>D13+H13</f>
        <v>#REF!</v>
      </c>
      <c r="F15" s="35"/>
      <c r="G15" s="35"/>
    </row>
    <row r="16" spans="1:13" ht="18" customHeight="1" x14ac:dyDescent="0.2">
      <c r="A16" s="20"/>
      <c r="B16" s="21"/>
      <c r="F16" s="6"/>
      <c r="G16" s="6"/>
    </row>
    <row r="17" spans="1:13" ht="18" customHeight="1" x14ac:dyDescent="0.2">
      <c r="B17" s="5"/>
      <c r="C17" s="5"/>
      <c r="D17" s="5" t="s">
        <v>19</v>
      </c>
      <c r="F17" s="6"/>
      <c r="G17" s="6"/>
      <c r="H17" s="12" t="s">
        <v>21</v>
      </c>
      <c r="J17" s="12" t="s">
        <v>36</v>
      </c>
      <c r="K17" s="1" t="s">
        <v>37</v>
      </c>
    </row>
    <row r="18" spans="1:13" ht="18" customHeight="1" x14ac:dyDescent="0.2">
      <c r="A18" s="1" t="s">
        <v>32</v>
      </c>
      <c r="C18" s="1" t="s">
        <v>24</v>
      </c>
      <c r="D18" s="17">
        <v>31.55</v>
      </c>
      <c r="F18" s="6"/>
      <c r="G18" s="6"/>
      <c r="H18" s="17">
        <v>10.71</v>
      </c>
      <c r="I18" s="23"/>
      <c r="J18" s="17">
        <f>D18+H18</f>
        <v>42.260000000000005</v>
      </c>
      <c r="K18" s="17">
        <f>ROUND($D$35*J18,2)</f>
        <v>22039.35</v>
      </c>
    </row>
    <row r="19" spans="1:13" ht="18" customHeight="1" x14ac:dyDescent="0.2">
      <c r="C19" s="1" t="s">
        <v>35</v>
      </c>
      <c r="D19" s="17">
        <v>8.2100000000000009</v>
      </c>
      <c r="F19" s="6"/>
      <c r="G19" s="6"/>
      <c r="H19" s="17">
        <v>2.6</v>
      </c>
      <c r="J19" s="17">
        <f>D19+H19</f>
        <v>10.81</v>
      </c>
      <c r="K19" s="17">
        <f>ROUND($D$35*J19,2)</f>
        <v>5637.61</v>
      </c>
    </row>
    <row r="20" spans="1:13" ht="18" customHeight="1" x14ac:dyDescent="0.2">
      <c r="C20" s="1" t="s">
        <v>33</v>
      </c>
      <c r="D20" s="17">
        <v>5.3</v>
      </c>
      <c r="F20" s="6"/>
      <c r="G20" s="6"/>
      <c r="H20" s="17">
        <v>1</v>
      </c>
      <c r="J20" s="17">
        <f>D20+H20</f>
        <v>6.3</v>
      </c>
      <c r="K20" s="17">
        <f>ROUND($D$35*J20,2)</f>
        <v>3285.56</v>
      </c>
    </row>
    <row r="21" spans="1:13" ht="18" customHeight="1" x14ac:dyDescent="0.2">
      <c r="C21" s="1" t="s">
        <v>34</v>
      </c>
      <c r="D21" s="17">
        <v>3.36</v>
      </c>
      <c r="F21" s="6"/>
      <c r="G21" s="6"/>
      <c r="H21" s="17">
        <v>1.3</v>
      </c>
      <c r="J21" s="17">
        <f>D21+H21</f>
        <v>4.66</v>
      </c>
      <c r="K21" s="17">
        <f>ROUND($D$35*J21,2)</f>
        <v>2430.27</v>
      </c>
    </row>
    <row r="22" spans="1:13" ht="18" customHeight="1" x14ac:dyDescent="0.2">
      <c r="B22" s="5"/>
      <c r="C22" s="5"/>
      <c r="D22" s="22">
        <f>SUM(D18:D21)</f>
        <v>48.42</v>
      </c>
      <c r="F22" s="6"/>
      <c r="G22" s="6"/>
      <c r="H22" s="23">
        <f>SUM(H18:H21)</f>
        <v>15.610000000000001</v>
      </c>
      <c r="I22" s="23"/>
      <c r="J22" s="23">
        <f>SUM(J18:J21)</f>
        <v>64.03</v>
      </c>
      <c r="K22" s="23">
        <f>SUM(K18:K21)</f>
        <v>33392.79</v>
      </c>
      <c r="L22" s="17">
        <f>K22*6</f>
        <v>200356.74</v>
      </c>
    </row>
    <row r="23" spans="1:13" ht="18" customHeight="1" x14ac:dyDescent="0.2">
      <c r="B23" s="7"/>
      <c r="C23" s="7"/>
      <c r="E23" s="7"/>
      <c r="F23" s="6"/>
      <c r="G23" s="6"/>
      <c r="K23" s="17"/>
    </row>
    <row r="24" spans="1:13" ht="18" customHeight="1" x14ac:dyDescent="0.2">
      <c r="A24" s="1" t="s">
        <v>38</v>
      </c>
      <c r="B24" s="7"/>
      <c r="C24" s="7"/>
      <c r="D24" s="7"/>
      <c r="E24" s="7"/>
      <c r="F24" s="6"/>
      <c r="G24" s="6"/>
    </row>
    <row r="25" spans="1:13" ht="18" customHeight="1" x14ac:dyDescent="0.2">
      <c r="C25" s="1" t="s">
        <v>24</v>
      </c>
      <c r="D25" s="17">
        <v>3.8133333333333335</v>
      </c>
      <c r="F25" s="6"/>
      <c r="G25" s="6"/>
      <c r="H25" s="17">
        <v>1.1000000000000001</v>
      </c>
      <c r="I25" s="23">
        <f>D18+H18+D25+H25</f>
        <v>47.173333333333339</v>
      </c>
      <c r="J25" s="17">
        <f>D25+H25</f>
        <v>4.913333333333334</v>
      </c>
      <c r="K25" s="1">
        <f>ROUND($D$35*J25,2)</f>
        <v>2562.39</v>
      </c>
    </row>
    <row r="26" spans="1:13" ht="18" customHeight="1" x14ac:dyDescent="0.2">
      <c r="C26" s="1" t="s">
        <v>25</v>
      </c>
      <c r="D26" s="17">
        <v>3.4</v>
      </c>
      <c r="F26" s="6"/>
      <c r="G26" s="6"/>
      <c r="H26" s="17">
        <v>1</v>
      </c>
      <c r="J26" s="17">
        <f t="shared" ref="J26:J31" si="2">D26+H26</f>
        <v>4.4000000000000004</v>
      </c>
      <c r="K26" s="1">
        <f t="shared" ref="K26:K31" si="3">ROUND($D$35*J26,2)</f>
        <v>2294.6799999999998</v>
      </c>
    </row>
    <row r="27" spans="1:13" ht="18" customHeight="1" x14ac:dyDescent="0.2">
      <c r="B27" s="5"/>
      <c r="C27" s="24" t="s">
        <v>26</v>
      </c>
      <c r="D27" s="25">
        <v>12.656666666666666</v>
      </c>
      <c r="F27" s="6"/>
      <c r="G27" s="6"/>
      <c r="H27" s="17">
        <v>5.78</v>
      </c>
      <c r="J27" s="17">
        <f t="shared" si="2"/>
        <v>18.436666666666667</v>
      </c>
      <c r="K27" s="1">
        <f t="shared" si="3"/>
        <v>9615.0499999999993</v>
      </c>
    </row>
    <row r="28" spans="1:13" ht="18" customHeight="1" x14ac:dyDescent="0.2">
      <c r="C28" s="1" t="s">
        <v>27</v>
      </c>
      <c r="D28" s="17">
        <v>8.3000000000000007</v>
      </c>
      <c r="F28" s="6"/>
      <c r="G28" s="6"/>
      <c r="H28" s="17">
        <v>2.27</v>
      </c>
      <c r="J28" s="17">
        <f t="shared" si="2"/>
        <v>10.57</v>
      </c>
      <c r="K28" s="1">
        <f t="shared" si="3"/>
        <v>5512.45</v>
      </c>
    </row>
    <row r="29" spans="1:13" ht="18" customHeight="1" x14ac:dyDescent="0.2">
      <c r="C29" s="1" t="s">
        <v>28</v>
      </c>
      <c r="D29" s="17">
        <v>8.5399999999999991</v>
      </c>
      <c r="F29" s="6"/>
      <c r="G29" s="6"/>
      <c r="H29" s="17">
        <v>1.5</v>
      </c>
      <c r="J29" s="17">
        <f t="shared" si="2"/>
        <v>10.039999999999999</v>
      </c>
      <c r="K29" s="1">
        <f t="shared" si="3"/>
        <v>5236.04</v>
      </c>
    </row>
    <row r="30" spans="1:13" ht="18" customHeight="1" x14ac:dyDescent="0.2">
      <c r="C30" s="1" t="s">
        <v>29</v>
      </c>
      <c r="D30" s="17">
        <v>4.1399999999999997</v>
      </c>
      <c r="F30" s="6"/>
      <c r="G30" s="6"/>
      <c r="H30" s="17">
        <v>1.0333333333333334</v>
      </c>
      <c r="J30" s="17">
        <f t="shared" si="2"/>
        <v>5.1733333333333329</v>
      </c>
      <c r="K30" s="1">
        <f t="shared" si="3"/>
        <v>2697.99</v>
      </c>
    </row>
    <row r="31" spans="1:13" ht="18" customHeight="1" x14ac:dyDescent="0.2">
      <c r="C31" s="1" t="s">
        <v>39</v>
      </c>
      <c r="D31" s="17">
        <v>4.54</v>
      </c>
      <c r="F31" s="6"/>
      <c r="G31" s="6"/>
      <c r="H31" s="17">
        <v>1.9</v>
      </c>
      <c r="J31" s="17">
        <f t="shared" si="2"/>
        <v>6.4399999999999995</v>
      </c>
      <c r="K31" s="1">
        <f t="shared" si="3"/>
        <v>3358.58</v>
      </c>
    </row>
    <row r="32" spans="1:13" ht="18" customHeight="1" x14ac:dyDescent="0.2">
      <c r="B32" s="5"/>
      <c r="C32" s="5"/>
      <c r="D32" s="22">
        <f>SUM(D25:D31)</f>
        <v>45.389999999999993</v>
      </c>
      <c r="F32" s="6"/>
      <c r="G32" s="6"/>
      <c r="H32" s="23">
        <f>SUM(H25:H31)</f>
        <v>14.583333333333334</v>
      </c>
      <c r="I32" s="23">
        <f>D22+H22+D32+H32</f>
        <v>124.00333333333332</v>
      </c>
      <c r="J32" s="23">
        <f>SUM(J25:J31)</f>
        <v>59.973333333333329</v>
      </c>
      <c r="K32" s="12">
        <f>SUM(K25:K31)</f>
        <v>31277.18</v>
      </c>
      <c r="L32" s="1">
        <f>K32*6</f>
        <v>187663.08000000002</v>
      </c>
      <c r="M32" s="1">
        <f>J32*700</f>
        <v>41981.333333333328</v>
      </c>
    </row>
    <row r="33" spans="2:13" ht="18" customHeight="1" x14ac:dyDescent="0.2">
      <c r="F33" s="6"/>
      <c r="G33" s="6"/>
      <c r="L33" s="1">
        <f>L32+M32</f>
        <v>229644.41333333333</v>
      </c>
    </row>
    <row r="34" spans="2:13" ht="18" customHeight="1" x14ac:dyDescent="0.2">
      <c r="C34" s="7"/>
      <c r="D34" s="8"/>
      <c r="F34" s="6"/>
      <c r="G34" s="6"/>
    </row>
    <row r="35" spans="2:13" ht="18" customHeight="1" x14ac:dyDescent="0.2">
      <c r="D35" s="7">
        <v>521.51800000000003</v>
      </c>
      <c r="F35" s="6"/>
      <c r="G35" s="6"/>
      <c r="M35" s="1" t="s">
        <v>41</v>
      </c>
    </row>
    <row r="36" spans="2:13" ht="18" customHeight="1" x14ac:dyDescent="0.2">
      <c r="F36" s="6"/>
      <c r="G36" s="6"/>
    </row>
    <row r="37" spans="2:13" ht="18" customHeight="1" x14ac:dyDescent="0.2">
      <c r="F37" s="6"/>
      <c r="G37" s="6"/>
    </row>
    <row r="38" spans="2:13" ht="18" customHeight="1" x14ac:dyDescent="0.2">
      <c r="B38" s="7"/>
      <c r="C38" s="7"/>
      <c r="D38" s="7"/>
      <c r="F38" s="6"/>
      <c r="G38" s="6"/>
    </row>
    <row r="41" spans="2:13" ht="18" customHeight="1" x14ac:dyDescent="0.2">
      <c r="B41" s="5"/>
      <c r="C41" s="5"/>
      <c r="D41" s="5"/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6"/>
  <dimension ref="A1:AE35"/>
  <sheetViews>
    <sheetView topLeftCell="D1" workbookViewId="0">
      <selection activeCell="AB14" sqref="AB1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8.85546875" style="1" customWidth="1"/>
    <col min="5" max="5" width="5.7109375" style="6" customWidth="1"/>
    <col min="6" max="6" width="26.285156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4.855468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4" customWidth="1"/>
    <col min="32" max="35" width="7.7109375" style="1" customWidth="1"/>
    <col min="36" max="16384" width="11.28515625" style="1"/>
  </cols>
  <sheetData>
    <row r="1" spans="1:31" ht="18" customHeight="1" x14ac:dyDescent="0.3">
      <c r="A1" s="15" t="s">
        <v>103</v>
      </c>
      <c r="D1" s="15"/>
    </row>
    <row r="2" spans="1:31" ht="18" customHeight="1" thickBot="1" x14ac:dyDescent="0.25">
      <c r="A2" s="19"/>
      <c r="D2" s="19"/>
      <c r="E2" s="10"/>
      <c r="H2" s="279" t="s">
        <v>105</v>
      </c>
    </row>
    <row r="3" spans="1:31" ht="36" customHeight="1" thickBot="1" x14ac:dyDescent="0.3">
      <c r="A3" s="16" t="s">
        <v>50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  <c r="AC3" s="6"/>
      <c r="AD3" s="6"/>
      <c r="AE3" s="247"/>
    </row>
    <row r="4" spans="1:31" ht="64.5" customHeight="1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08" t="s">
        <v>98</v>
      </c>
      <c r="I4" s="254" t="s">
        <v>99</v>
      </c>
      <c r="J4" s="281"/>
      <c r="K4" s="167" t="s">
        <v>81</v>
      </c>
      <c r="L4" s="162" t="s">
        <v>82</v>
      </c>
      <c r="M4" s="162" t="s">
        <v>83</v>
      </c>
      <c r="N4" s="162" t="s">
        <v>97</v>
      </c>
      <c r="O4" s="162" t="s">
        <v>96</v>
      </c>
      <c r="P4" s="162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thickBot="1" x14ac:dyDescent="0.25">
      <c r="A5" s="94">
        <v>17</v>
      </c>
      <c r="B5" s="94">
        <v>600099539</v>
      </c>
      <c r="C5" s="94">
        <v>5474</v>
      </c>
      <c r="D5" s="65" t="s">
        <v>8</v>
      </c>
      <c r="E5" s="86">
        <v>3233</v>
      </c>
      <c r="F5" s="80" t="s">
        <v>8</v>
      </c>
      <c r="G5" s="166">
        <v>2540</v>
      </c>
      <c r="H5" s="172">
        <v>188</v>
      </c>
      <c r="I5" s="270">
        <v>30</v>
      </c>
      <c r="J5" s="272">
        <v>69</v>
      </c>
      <c r="K5" s="183">
        <f>IF(H5&gt;=0,VLOOKUP(H5,DDM_normativy!$A$5:$J$1505,3,0))</f>
        <v>98.556149122253018</v>
      </c>
      <c r="L5" s="183">
        <f>IF(I5&gt;=0,VLOOKUP(I5,DDM_normativy!$A$5:$J$1505,6,0))</f>
        <v>78.84491929780242</v>
      </c>
      <c r="M5" s="183">
        <f>IF(J5&gt;=0,VLOOKUP(J5,DDM_normativy!$A$5:$J$1505,9,0))</f>
        <v>315.37967719120968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R5" s="17"/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8808</v>
      </c>
      <c r="V5" s="158">
        <f>IFERROR(ROUND(12*1.348*(1/L5*S5+1/O5*T5)+Q5,0),"0")</f>
        <v>11088</v>
      </c>
      <c r="W5" s="188">
        <f>IFERROR(ROUND(12*1.348*(1/M5*S5+1/P5*T5)+Q5,0),"0")</f>
        <v>2777</v>
      </c>
      <c r="X5" s="130">
        <f>H5*U5+I5*V5+J5*W5</f>
        <v>2180157</v>
      </c>
      <c r="Y5" s="122">
        <f>ROUND((X5-AB5)/1.348,0)</f>
        <v>1615837</v>
      </c>
      <c r="Z5" s="122">
        <f>ROUND(X5-Y5-AA5-AB5,0)</f>
        <v>546153</v>
      </c>
      <c r="AA5" s="122">
        <f>ROUND(Y5*1%,0)</f>
        <v>16158</v>
      </c>
      <c r="AB5" s="186">
        <f>(H5+I5+J5)*Q5</f>
        <v>2009</v>
      </c>
      <c r="AC5" s="135">
        <f>SUM(AD5:AE5)</f>
        <v>3.5199999999999996</v>
      </c>
      <c r="AD5" s="136">
        <f>ROUND(IFERROR(H5/K5,"0")+IFERROR(I5/L5,"0")+IFERROR(J5/M5,"0"),2)</f>
        <v>2.5099999999999998</v>
      </c>
      <c r="AE5" s="137">
        <f>ROUND(IFERROR(H5/N5,"0")+IFERROR(I5/O5,"0")+IFERROR(J5/P5,"0"),2)</f>
        <v>1.01</v>
      </c>
    </row>
    <row r="6" spans="1:31" ht="18" customHeight="1" thickBot="1" x14ac:dyDescent="0.25">
      <c r="A6" s="73"/>
      <c r="B6" s="73"/>
      <c r="C6" s="73"/>
      <c r="D6" s="70" t="s">
        <v>3</v>
      </c>
      <c r="E6" s="71"/>
      <c r="F6" s="72"/>
      <c r="G6" s="165" t="s">
        <v>55</v>
      </c>
      <c r="H6" s="163">
        <f t="shared" ref="H6" si="0">SUM(H5)</f>
        <v>188</v>
      </c>
      <c r="I6" s="271">
        <f t="shared" ref="I6:J6" si="1">SUM(I5)</f>
        <v>30</v>
      </c>
      <c r="J6" s="262">
        <f t="shared" si="1"/>
        <v>69</v>
      </c>
      <c r="K6" s="171" t="s">
        <v>55</v>
      </c>
      <c r="L6" s="171" t="s">
        <v>55</v>
      </c>
      <c r="M6" s="171" t="s">
        <v>55</v>
      </c>
      <c r="N6" s="171" t="s">
        <v>55</v>
      </c>
      <c r="O6" s="171" t="s">
        <v>55</v>
      </c>
      <c r="P6" s="171" t="s">
        <v>55</v>
      </c>
      <c r="Q6" s="180" t="s">
        <v>55</v>
      </c>
      <c r="R6" s="17"/>
      <c r="S6" s="175" t="s">
        <v>55</v>
      </c>
      <c r="T6" s="215" t="s">
        <v>55</v>
      </c>
      <c r="U6" s="215" t="s">
        <v>55</v>
      </c>
      <c r="V6" s="216" t="s">
        <v>55</v>
      </c>
      <c r="W6" s="217" t="s">
        <v>55</v>
      </c>
      <c r="X6" s="196">
        <f t="shared" ref="X6:AE6" si="2">SUM(X4:X5)</f>
        <v>2180157</v>
      </c>
      <c r="Y6" s="108">
        <f t="shared" si="2"/>
        <v>1615837</v>
      </c>
      <c r="Z6" s="108">
        <f t="shared" si="2"/>
        <v>546153</v>
      </c>
      <c r="AA6" s="108">
        <f t="shared" si="2"/>
        <v>16158</v>
      </c>
      <c r="AB6" s="120">
        <f t="shared" si="2"/>
        <v>2009</v>
      </c>
      <c r="AC6" s="143">
        <f t="shared" si="2"/>
        <v>3.5199999999999996</v>
      </c>
      <c r="AD6" s="144">
        <f t="shared" si="2"/>
        <v>2.5099999999999998</v>
      </c>
      <c r="AE6" s="146">
        <f t="shared" si="2"/>
        <v>1.01</v>
      </c>
    </row>
    <row r="7" spans="1:31" ht="18" customHeight="1" x14ac:dyDescent="0.2">
      <c r="G7" s="6"/>
      <c r="H7" s="6"/>
      <c r="S7" s="8"/>
      <c r="T7" s="8"/>
      <c r="U7" s="8"/>
      <c r="V7" s="145"/>
      <c r="W7" s="8"/>
      <c r="X7" s="194">
        <f>SUM(Y6:AB6)</f>
        <v>2180157</v>
      </c>
      <c r="Y7" s="8"/>
      <c r="Z7" s="8"/>
      <c r="AA7" s="8"/>
      <c r="AB7" s="8"/>
      <c r="AC7" s="187">
        <f>SUM(AD6:AE6)</f>
        <v>3.5199999999999996</v>
      </c>
      <c r="AD7" s="134"/>
    </row>
    <row r="8" spans="1:31" ht="18" customHeight="1" x14ac:dyDescent="0.2">
      <c r="G8" s="6"/>
      <c r="H8" s="6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D9" s="5"/>
      <c r="E9" s="10"/>
      <c r="G9" s="6"/>
      <c r="H9" s="6"/>
      <c r="S9" s="18"/>
      <c r="T9" s="18"/>
      <c r="U9" s="18"/>
      <c r="V9" s="18"/>
      <c r="W9" s="18"/>
      <c r="AD9" s="17"/>
    </row>
    <row r="10" spans="1:31" ht="18" customHeight="1" x14ac:dyDescent="0.2">
      <c r="G10" s="6"/>
      <c r="H10" s="6"/>
      <c r="AC10" s="134"/>
      <c r="AD10" s="134"/>
    </row>
    <row r="11" spans="1:31" ht="18" customHeight="1" x14ac:dyDescent="0.2">
      <c r="D11" s="5"/>
      <c r="E11" s="10"/>
      <c r="G11" s="6"/>
      <c r="H11" s="6"/>
      <c r="AC11" s="134"/>
      <c r="AD11" s="134"/>
    </row>
    <row r="12" spans="1:31" ht="18" customHeight="1" x14ac:dyDescent="0.2">
      <c r="G12" s="6"/>
      <c r="H12" s="6"/>
      <c r="AC12" s="134"/>
      <c r="AD12" s="134"/>
    </row>
    <row r="13" spans="1:31" ht="18" customHeight="1" x14ac:dyDescent="0.2">
      <c r="D13" s="5"/>
      <c r="E13" s="10"/>
      <c r="G13" s="6"/>
      <c r="H13" s="6"/>
      <c r="AC13" s="134"/>
      <c r="AD13" s="134"/>
    </row>
    <row r="14" spans="1:31" ht="18" customHeight="1" x14ac:dyDescent="0.2">
      <c r="G14" s="6"/>
      <c r="H14" s="6"/>
      <c r="AC14" s="134"/>
      <c r="AD14" s="134"/>
    </row>
    <row r="15" spans="1:31" ht="18" customHeight="1" x14ac:dyDescent="0.2">
      <c r="D15" s="5"/>
      <c r="E15" s="10"/>
      <c r="G15" s="6"/>
      <c r="H15" s="6"/>
      <c r="AC15" s="134"/>
      <c r="AD15" s="134"/>
    </row>
    <row r="16" spans="1:31" ht="18" customHeight="1" x14ac:dyDescent="0.2">
      <c r="G16" s="6"/>
      <c r="H16" s="6"/>
      <c r="AC16" s="134"/>
      <c r="AD16" s="134"/>
    </row>
    <row r="17" spans="4:30" ht="18" customHeight="1" x14ac:dyDescent="0.2">
      <c r="D17" s="5"/>
      <c r="E17" s="10"/>
      <c r="G17" s="6"/>
      <c r="H17" s="6"/>
      <c r="AC17" s="134"/>
      <c r="AD17" s="134"/>
    </row>
    <row r="18" spans="4:30" ht="18" customHeight="1" x14ac:dyDescent="0.2"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D20" s="5"/>
      <c r="E20" s="10"/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G24" s="6"/>
      <c r="H24" s="6"/>
    </row>
    <row r="25" spans="4:30" ht="18" customHeight="1" x14ac:dyDescent="0.2">
      <c r="D25" s="5"/>
      <c r="E25" s="10"/>
      <c r="G25" s="6"/>
      <c r="H25" s="6"/>
    </row>
    <row r="26" spans="4:30" ht="18" customHeight="1" x14ac:dyDescent="0.2">
      <c r="G26" s="6"/>
      <c r="H26" s="6"/>
    </row>
    <row r="27" spans="4:30" ht="18" customHeight="1" x14ac:dyDescent="0.2">
      <c r="G27" s="6"/>
      <c r="H27" s="6"/>
    </row>
    <row r="28" spans="4:30" ht="18" customHeight="1" x14ac:dyDescent="0.2">
      <c r="G28" s="6"/>
      <c r="H28" s="6"/>
    </row>
    <row r="29" spans="4:30" ht="18" customHeight="1" x14ac:dyDescent="0.2">
      <c r="D29" s="5"/>
      <c r="E29" s="10"/>
      <c r="G29" s="6"/>
      <c r="H29" s="6"/>
    </row>
    <row r="30" spans="4:30" ht="18" customHeight="1" x14ac:dyDescent="0.2">
      <c r="G30" s="6"/>
      <c r="H30" s="6"/>
    </row>
    <row r="31" spans="4:30" ht="18" customHeight="1" x14ac:dyDescent="0.2">
      <c r="D31" s="5"/>
      <c r="E31" s="10"/>
      <c r="G31" s="6"/>
      <c r="H31" s="6"/>
    </row>
    <row r="32" spans="4:30" ht="18" customHeight="1" x14ac:dyDescent="0.2">
      <c r="G32" s="6"/>
      <c r="H32" s="6"/>
    </row>
    <row r="33" spans="4:8" ht="18" customHeight="1" x14ac:dyDescent="0.2">
      <c r="D33" s="5"/>
      <c r="E33" s="10"/>
      <c r="G33" s="6"/>
      <c r="H33" s="6"/>
    </row>
    <row r="34" spans="4:8" ht="18" customHeight="1" x14ac:dyDescent="0.2">
      <c r="G34" s="6"/>
      <c r="H34" s="6"/>
    </row>
    <row r="35" spans="4:8" ht="18" customHeight="1" x14ac:dyDescent="0.2">
      <c r="G35" s="6"/>
      <c r="H35" s="6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8"/>
  <dimension ref="A1:AE38"/>
  <sheetViews>
    <sheetView topLeftCell="H1" workbookViewId="0">
      <selection activeCell="AC4" sqref="AC4:AE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7.28515625" style="1" customWidth="1"/>
    <col min="5" max="5" width="5.7109375" style="6" customWidth="1"/>
    <col min="6" max="6" width="22.425781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4.855468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4" customWidth="1"/>
    <col min="32" max="36" width="7.7109375" style="1" customWidth="1"/>
    <col min="37" max="16384" width="11.28515625" style="1"/>
  </cols>
  <sheetData>
    <row r="1" spans="1:31" ht="18" customHeight="1" x14ac:dyDescent="0.3">
      <c r="A1" s="15" t="s">
        <v>103</v>
      </c>
      <c r="D1" s="15"/>
    </row>
    <row r="2" spans="1:31" ht="18" customHeight="1" thickBot="1" x14ac:dyDescent="0.25">
      <c r="A2" s="19"/>
      <c r="D2" s="19"/>
      <c r="E2" s="10"/>
      <c r="H2" s="279" t="s">
        <v>105</v>
      </c>
    </row>
    <row r="3" spans="1:31" ht="36" customHeight="1" thickBot="1" x14ac:dyDescent="0.3">
      <c r="A3" s="16" t="s">
        <v>51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  <c r="AC3" s="6"/>
      <c r="AD3" s="6"/>
      <c r="AE3" s="247"/>
    </row>
    <row r="4" spans="1:31" ht="58.5" customHeight="1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08" t="s">
        <v>98</v>
      </c>
      <c r="I4" s="254" t="s">
        <v>99</v>
      </c>
      <c r="J4" s="281"/>
      <c r="K4" s="167" t="s">
        <v>81</v>
      </c>
      <c r="L4" s="162" t="s">
        <v>82</v>
      </c>
      <c r="M4" s="162" t="s">
        <v>83</v>
      </c>
      <c r="N4" s="162" t="s">
        <v>97</v>
      </c>
      <c r="O4" s="162" t="s">
        <v>96</v>
      </c>
      <c r="P4" s="162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thickBot="1" x14ac:dyDescent="0.25">
      <c r="A5" s="91">
        <v>9</v>
      </c>
      <c r="B5" s="91">
        <v>600099547</v>
      </c>
      <c r="C5" s="91">
        <v>5702</v>
      </c>
      <c r="D5" s="65" t="s">
        <v>9</v>
      </c>
      <c r="E5" s="87">
        <v>3233</v>
      </c>
      <c r="F5" s="80" t="s">
        <v>9</v>
      </c>
      <c r="G5" s="173">
        <v>3190</v>
      </c>
      <c r="H5" s="172">
        <v>550</v>
      </c>
      <c r="I5" s="270">
        <v>40</v>
      </c>
      <c r="J5" s="272">
        <v>344</v>
      </c>
      <c r="K5" s="183">
        <f>IF(H5&gt;=0,VLOOKUP(H5,DDM_normativy!$A$5:$J$1505,3,0))</f>
        <v>180.72814383820977</v>
      </c>
      <c r="L5" s="183">
        <f>IF(I5&gt;=0,VLOOKUP(I5,DDM_normativy!$A$5:$J$1505,6,0))</f>
        <v>78.84491929780242</v>
      </c>
      <c r="M5" s="183">
        <f>IF(J5&gt;=0,VLOOKUP(J5,DDM_normativy!$A$5:$J$1505,9,0))</f>
        <v>479.88064785906596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R5" s="17"/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5537</v>
      </c>
      <c r="V5" s="158">
        <f>IFERROR(ROUND(12*1.348*(1/L5*S5+1/O5*T5)+Q5,0),"0")</f>
        <v>11088</v>
      </c>
      <c r="W5" s="188">
        <f>IFERROR(ROUND(12*1.348*(1/M5*S5+1/P5*T5)+Q5,0),"0")</f>
        <v>2007</v>
      </c>
      <c r="X5" s="130">
        <f>H5*U5+I5*V5+J5*W5</f>
        <v>4179278</v>
      </c>
      <c r="Y5" s="122">
        <f>ROUND((X5-AB5)/1.348,0)</f>
        <v>3095504</v>
      </c>
      <c r="Z5" s="122">
        <f>ROUND(X5-Y5-AA5-AB5,0)</f>
        <v>1046281</v>
      </c>
      <c r="AA5" s="122">
        <f>ROUND(Y5*1%,0)</f>
        <v>30955</v>
      </c>
      <c r="AB5" s="186">
        <f>(H5+I5+J5)*Q5</f>
        <v>6538</v>
      </c>
      <c r="AC5" s="199">
        <f>SUM(AD5:AE5)</f>
        <v>7.1499999999999995</v>
      </c>
      <c r="AD5" s="136">
        <f>ROUND(IFERROR(H5/K5,"0")+IFERROR(I5/L5,"0")+IFERROR(J5/M5,"0"),2)</f>
        <v>4.2699999999999996</v>
      </c>
      <c r="AE5" s="137">
        <f>ROUND(IFERROR(H5/N5,"0")+IFERROR(I5/O5,"0")+IFERROR(J5/P5,"0"),2)</f>
        <v>2.88</v>
      </c>
    </row>
    <row r="6" spans="1:31" ht="18" customHeight="1" thickBot="1" x14ac:dyDescent="0.25">
      <c r="A6" s="93"/>
      <c r="B6" s="93"/>
      <c r="C6" s="93"/>
      <c r="D6" s="70" t="s">
        <v>3</v>
      </c>
      <c r="E6" s="71"/>
      <c r="F6" s="78"/>
      <c r="G6" s="174" t="s">
        <v>55</v>
      </c>
      <c r="H6" s="218">
        <f t="shared" ref="H6" si="0">SUM(H5)</f>
        <v>550</v>
      </c>
      <c r="I6" s="273">
        <f t="shared" ref="I6:J6" si="1">SUM(I5)</f>
        <v>40</v>
      </c>
      <c r="J6" s="274">
        <f t="shared" si="1"/>
        <v>344</v>
      </c>
      <c r="K6" s="178" t="s">
        <v>55</v>
      </c>
      <c r="L6" s="178" t="s">
        <v>55</v>
      </c>
      <c r="M6" s="178" t="s">
        <v>55</v>
      </c>
      <c r="N6" s="178" t="s">
        <v>55</v>
      </c>
      <c r="O6" s="178" t="s">
        <v>55</v>
      </c>
      <c r="P6" s="178" t="s">
        <v>55</v>
      </c>
      <c r="Q6" s="176" t="s">
        <v>55</v>
      </c>
      <c r="R6" s="17"/>
      <c r="S6" s="175" t="s">
        <v>55</v>
      </c>
      <c r="T6" s="215" t="s">
        <v>55</v>
      </c>
      <c r="U6" s="215" t="s">
        <v>55</v>
      </c>
      <c r="V6" s="216" t="s">
        <v>55</v>
      </c>
      <c r="W6" s="217" t="s">
        <v>55</v>
      </c>
      <c r="X6" s="196">
        <f t="shared" ref="X6:AE6" si="2">SUM(X4:X5)</f>
        <v>4179278</v>
      </c>
      <c r="Y6" s="108">
        <f t="shared" si="2"/>
        <v>3095504</v>
      </c>
      <c r="Z6" s="108">
        <f t="shared" si="2"/>
        <v>1046281</v>
      </c>
      <c r="AA6" s="108">
        <f t="shared" si="2"/>
        <v>30955</v>
      </c>
      <c r="AB6" s="195">
        <f t="shared" si="2"/>
        <v>6538</v>
      </c>
      <c r="AC6" s="143">
        <f t="shared" si="2"/>
        <v>7.1499999999999995</v>
      </c>
      <c r="AD6" s="144">
        <f t="shared" si="2"/>
        <v>4.2699999999999996</v>
      </c>
      <c r="AE6" s="146">
        <f t="shared" si="2"/>
        <v>2.88</v>
      </c>
    </row>
    <row r="7" spans="1:31" ht="18" customHeight="1" x14ac:dyDescent="0.2">
      <c r="C7" s="88"/>
      <c r="D7" s="11"/>
      <c r="E7" s="88"/>
      <c r="F7" s="11"/>
      <c r="G7" s="13"/>
      <c r="H7" s="13"/>
      <c r="S7" s="8"/>
      <c r="T7" s="8"/>
      <c r="U7" s="8"/>
      <c r="V7" s="145"/>
      <c r="W7" s="8"/>
      <c r="X7" s="194">
        <f>SUM(Y6:AB6)</f>
        <v>4179278</v>
      </c>
      <c r="Y7" s="8"/>
      <c r="Z7" s="8"/>
      <c r="AA7" s="8"/>
      <c r="AB7" s="8"/>
      <c r="AC7" s="187">
        <f>SUM(AD6:AE6)</f>
        <v>7.1499999999999995</v>
      </c>
      <c r="AD7" s="134"/>
    </row>
    <row r="8" spans="1:31" ht="18" customHeight="1" x14ac:dyDescent="0.2">
      <c r="C8" s="88"/>
      <c r="D8" s="11"/>
      <c r="E8" s="88"/>
      <c r="F8" s="11"/>
      <c r="G8" s="13"/>
      <c r="H8" s="13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C9" s="88"/>
      <c r="D9" s="11"/>
      <c r="E9" s="88"/>
      <c r="F9" s="11"/>
      <c r="G9" s="13"/>
      <c r="H9" s="13"/>
      <c r="S9" s="18"/>
      <c r="T9" s="18"/>
      <c r="U9" s="18"/>
      <c r="V9" s="18"/>
      <c r="W9" s="18"/>
      <c r="AD9" s="17"/>
    </row>
    <row r="10" spans="1:31" ht="18" customHeight="1" x14ac:dyDescent="0.2">
      <c r="C10" s="88"/>
      <c r="D10" s="12"/>
      <c r="E10" s="89"/>
      <c r="F10" s="11"/>
      <c r="G10" s="13"/>
      <c r="H10" s="13"/>
      <c r="AC10" s="134"/>
      <c r="AD10" s="134"/>
    </row>
    <row r="11" spans="1:31" ht="18" customHeight="1" x14ac:dyDescent="0.2">
      <c r="C11" s="88"/>
      <c r="D11" s="11"/>
      <c r="E11" s="88"/>
      <c r="F11" s="11"/>
      <c r="G11" s="13"/>
      <c r="H11" s="13"/>
      <c r="AC11" s="134"/>
      <c r="AD11" s="134"/>
    </row>
    <row r="12" spans="1:31" ht="18" customHeight="1" x14ac:dyDescent="0.2">
      <c r="C12" s="88"/>
      <c r="D12" s="11"/>
      <c r="E12" s="88"/>
      <c r="F12" s="11"/>
      <c r="G12" s="13"/>
      <c r="H12" s="13"/>
      <c r="AC12" s="134"/>
      <c r="AD12" s="134"/>
    </row>
    <row r="13" spans="1:31" ht="18" customHeight="1" x14ac:dyDescent="0.2">
      <c r="C13" s="88"/>
      <c r="D13" s="12"/>
      <c r="E13" s="89"/>
      <c r="F13" s="11"/>
      <c r="G13" s="13"/>
      <c r="H13" s="13"/>
      <c r="AC13" s="134"/>
      <c r="AD13" s="134"/>
    </row>
    <row r="14" spans="1:31" ht="18" customHeight="1" x14ac:dyDescent="0.2">
      <c r="C14" s="88"/>
      <c r="D14" s="11"/>
      <c r="E14" s="88"/>
      <c r="F14" s="11"/>
      <c r="G14" s="13"/>
      <c r="H14" s="13"/>
      <c r="I14" s="13"/>
      <c r="J14" s="13"/>
      <c r="AC14" s="134"/>
      <c r="AD14" s="134"/>
    </row>
    <row r="15" spans="1:31" ht="18" customHeight="1" x14ac:dyDescent="0.2">
      <c r="C15" s="88"/>
      <c r="D15" s="12"/>
      <c r="E15" s="89"/>
      <c r="F15" s="11"/>
      <c r="G15" s="13"/>
      <c r="H15" s="13"/>
      <c r="AC15" s="134"/>
      <c r="AD15" s="134"/>
    </row>
    <row r="16" spans="1:31" ht="18" customHeight="1" x14ac:dyDescent="0.2">
      <c r="C16" s="88"/>
      <c r="D16" s="11"/>
      <c r="E16" s="88"/>
      <c r="F16" s="11"/>
      <c r="G16" s="13"/>
      <c r="H16" s="13"/>
      <c r="AC16" s="134"/>
      <c r="AD16" s="134"/>
    </row>
    <row r="17" spans="3:30" ht="18" customHeight="1" x14ac:dyDescent="0.2">
      <c r="C17" s="88"/>
      <c r="D17" s="11"/>
      <c r="E17" s="88"/>
      <c r="F17" s="11"/>
      <c r="G17" s="13"/>
      <c r="H17" s="13"/>
      <c r="AC17" s="134"/>
      <c r="AD17" s="134"/>
    </row>
    <row r="18" spans="3:30" ht="18" customHeight="1" x14ac:dyDescent="0.2">
      <c r="C18" s="88"/>
      <c r="D18" s="12"/>
      <c r="E18" s="89"/>
      <c r="F18" s="11"/>
      <c r="G18" s="13"/>
      <c r="H18" s="13"/>
    </row>
    <row r="19" spans="3:30" ht="18" customHeight="1" x14ac:dyDescent="0.2">
      <c r="C19" s="88"/>
      <c r="D19" s="11"/>
      <c r="E19" s="88"/>
      <c r="F19" s="11"/>
      <c r="G19" s="13"/>
      <c r="H19" s="13"/>
    </row>
    <row r="20" spans="3:30" ht="18" customHeight="1" x14ac:dyDescent="0.2">
      <c r="C20" s="88"/>
      <c r="D20" s="12"/>
      <c r="E20" s="89"/>
      <c r="F20" s="11"/>
      <c r="G20" s="13"/>
      <c r="H20" s="13"/>
    </row>
    <row r="21" spans="3:30" ht="18" customHeight="1" x14ac:dyDescent="0.2">
      <c r="C21" s="88"/>
      <c r="D21" s="11"/>
      <c r="E21" s="88"/>
      <c r="F21" s="11"/>
      <c r="G21" s="13"/>
      <c r="H21" s="13"/>
    </row>
    <row r="22" spans="3:30" ht="18" customHeight="1" x14ac:dyDescent="0.2">
      <c r="C22" s="88"/>
      <c r="D22" s="12"/>
      <c r="E22" s="89"/>
      <c r="F22" s="11"/>
      <c r="G22" s="13"/>
      <c r="H22" s="13"/>
    </row>
    <row r="23" spans="3:30" ht="18" customHeight="1" x14ac:dyDescent="0.2">
      <c r="C23" s="88"/>
      <c r="D23" s="11"/>
      <c r="E23" s="88"/>
      <c r="F23" s="11"/>
      <c r="G23" s="13"/>
      <c r="H23" s="13"/>
    </row>
    <row r="24" spans="3:30" ht="18" customHeight="1" x14ac:dyDescent="0.2">
      <c r="C24" s="88"/>
      <c r="D24" s="12"/>
      <c r="E24" s="89"/>
      <c r="F24" s="11"/>
      <c r="G24" s="13"/>
      <c r="H24" s="13"/>
    </row>
    <row r="25" spans="3:30" ht="18" customHeight="1" x14ac:dyDescent="0.2">
      <c r="C25" s="88"/>
      <c r="D25" s="11"/>
      <c r="E25" s="88"/>
      <c r="F25" s="11"/>
      <c r="G25" s="13"/>
      <c r="H25" s="13"/>
    </row>
    <row r="26" spans="3:30" ht="18" customHeight="1" x14ac:dyDescent="0.2">
      <c r="C26" s="88"/>
      <c r="D26" s="12"/>
      <c r="E26" s="89"/>
      <c r="F26" s="11"/>
      <c r="G26" s="13"/>
      <c r="H26" s="13"/>
    </row>
    <row r="27" spans="3:30" ht="18" customHeight="1" x14ac:dyDescent="0.2">
      <c r="C27" s="88"/>
      <c r="D27" s="11"/>
      <c r="E27" s="88"/>
      <c r="F27" s="11"/>
      <c r="G27" s="13"/>
      <c r="H27" s="13"/>
    </row>
    <row r="28" spans="3:30" ht="18" customHeight="1" x14ac:dyDescent="0.2">
      <c r="C28" s="88"/>
      <c r="D28" s="11"/>
      <c r="E28" s="88"/>
      <c r="F28" s="11"/>
      <c r="G28" s="13"/>
      <c r="H28" s="13"/>
    </row>
    <row r="29" spans="3:30" ht="18" customHeight="1" x14ac:dyDescent="0.2">
      <c r="C29" s="88"/>
      <c r="D29" s="12"/>
      <c r="E29" s="89"/>
      <c r="F29" s="11"/>
      <c r="G29" s="13"/>
      <c r="H29" s="13"/>
    </row>
    <row r="30" spans="3:30" ht="18" customHeight="1" x14ac:dyDescent="0.2">
      <c r="C30" s="88"/>
      <c r="D30" s="11"/>
      <c r="E30" s="88"/>
      <c r="F30" s="11"/>
      <c r="G30" s="13"/>
      <c r="H30" s="13"/>
    </row>
    <row r="31" spans="3:30" ht="18" customHeight="1" x14ac:dyDescent="0.2">
      <c r="C31" s="88"/>
      <c r="D31" s="11"/>
      <c r="E31" s="88"/>
      <c r="F31" s="11"/>
      <c r="G31" s="13"/>
      <c r="H31" s="13"/>
    </row>
    <row r="32" spans="3:30" ht="18" customHeight="1" x14ac:dyDescent="0.2">
      <c r="C32" s="88"/>
      <c r="D32" s="12"/>
      <c r="E32" s="89"/>
      <c r="F32" s="11"/>
      <c r="G32" s="13"/>
      <c r="H32" s="13"/>
    </row>
    <row r="33" spans="3:8" ht="18" customHeight="1" x14ac:dyDescent="0.2">
      <c r="C33" s="88"/>
      <c r="D33" s="11"/>
      <c r="E33" s="88"/>
      <c r="F33" s="11"/>
      <c r="G33" s="13"/>
      <c r="H33" s="13"/>
    </row>
    <row r="34" spans="3:8" ht="18" customHeight="1" x14ac:dyDescent="0.2">
      <c r="C34" s="88"/>
      <c r="D34" s="12"/>
      <c r="E34" s="89"/>
      <c r="F34" s="11"/>
      <c r="G34" s="13"/>
      <c r="H34" s="13"/>
    </row>
    <row r="35" spans="3:8" ht="18" customHeight="1" x14ac:dyDescent="0.2">
      <c r="C35" s="88"/>
      <c r="D35" s="11"/>
      <c r="E35" s="88"/>
      <c r="F35" s="11"/>
      <c r="G35" s="13"/>
      <c r="H35" s="13"/>
    </row>
    <row r="36" spans="3:8" ht="18" customHeight="1" x14ac:dyDescent="0.2">
      <c r="C36" s="88"/>
      <c r="D36" s="12"/>
      <c r="E36" s="89"/>
      <c r="F36" s="11"/>
      <c r="G36" s="13"/>
      <c r="H36" s="13"/>
    </row>
    <row r="37" spans="3:8" ht="18" customHeight="1" x14ac:dyDescent="0.2">
      <c r="C37" s="88"/>
      <c r="D37" s="11"/>
      <c r="E37" s="88"/>
      <c r="F37" s="11"/>
      <c r="G37" s="13"/>
      <c r="H37" s="13"/>
    </row>
    <row r="38" spans="3:8" ht="18" customHeight="1" x14ac:dyDescent="0.2">
      <c r="C38" s="92"/>
      <c r="D38" s="12"/>
      <c r="E38" s="89"/>
      <c r="F38" s="14"/>
      <c r="G38" s="13"/>
      <c r="H38" s="13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20"/>
  <dimension ref="A1:L44"/>
  <sheetViews>
    <sheetView tabSelected="1" workbookViewId="0">
      <selection activeCell="Q4" sqref="Q4"/>
    </sheetView>
  </sheetViews>
  <sheetFormatPr defaultRowHeight="12.75" customHeight="1" x14ac:dyDescent="0.2"/>
  <cols>
    <col min="1" max="1" width="14.7109375" style="24" customWidth="1"/>
    <col min="2" max="2" width="10.42578125" style="24" customWidth="1"/>
    <col min="3" max="3" width="8" style="24" customWidth="1"/>
    <col min="4" max="4" width="7.7109375" style="24" customWidth="1"/>
    <col min="5" max="5" width="11.140625" style="59" customWidth="1"/>
    <col min="6" max="9" width="11" style="58" customWidth="1"/>
    <col min="10" max="10" width="10" style="58" customWidth="1"/>
    <col min="11" max="12" width="8.42578125" style="58" customWidth="1"/>
    <col min="13" max="16384" width="9.140625" style="24"/>
  </cols>
  <sheetData>
    <row r="1" spans="1:12" ht="32.25" customHeight="1" x14ac:dyDescent="0.3">
      <c r="A1" s="15" t="s">
        <v>103</v>
      </c>
      <c r="B1" s="15"/>
      <c r="C1" s="15"/>
      <c r="D1" s="15"/>
      <c r="E1" s="6"/>
      <c r="F1" s="15"/>
      <c r="G1" s="6"/>
      <c r="H1" s="1"/>
    </row>
    <row r="2" spans="1:12" ht="21" thickBot="1" x14ac:dyDescent="0.35">
      <c r="A2" s="15" t="s">
        <v>104</v>
      </c>
      <c r="C2" s="279" t="s">
        <v>105</v>
      </c>
      <c r="D2" s="62"/>
      <c r="E2" s="98"/>
      <c r="F2" s="16"/>
      <c r="G2" s="59"/>
    </row>
    <row r="3" spans="1:12" ht="36" customHeight="1" thickBot="1" x14ac:dyDescent="0.3">
      <c r="B3" s="282" t="s">
        <v>102</v>
      </c>
      <c r="C3" s="287"/>
      <c r="D3" s="285" t="s">
        <v>84</v>
      </c>
      <c r="E3" s="98"/>
      <c r="F3" s="16"/>
      <c r="G3" s="59"/>
    </row>
    <row r="4" spans="1:12" ht="66" customHeight="1" thickBot="1" x14ac:dyDescent="0.25">
      <c r="A4" s="251" t="s">
        <v>100</v>
      </c>
      <c r="B4" s="208" t="s">
        <v>98</v>
      </c>
      <c r="C4" s="222" t="s">
        <v>99</v>
      </c>
      <c r="D4" s="286"/>
      <c r="E4" s="114" t="s">
        <v>52</v>
      </c>
      <c r="F4" s="102" t="s">
        <v>74</v>
      </c>
      <c r="G4" s="102" t="s">
        <v>14</v>
      </c>
      <c r="H4" s="102" t="s">
        <v>42</v>
      </c>
      <c r="I4" s="103" t="s">
        <v>15</v>
      </c>
      <c r="J4" s="104" t="s">
        <v>108</v>
      </c>
      <c r="K4" s="105" t="s">
        <v>106</v>
      </c>
      <c r="L4" s="106" t="s">
        <v>107</v>
      </c>
    </row>
    <row r="5" spans="1:12" ht="12.75" customHeight="1" x14ac:dyDescent="0.2">
      <c r="A5" s="248" t="s">
        <v>24</v>
      </c>
      <c r="B5" s="230">
        <f>LB!H8</f>
        <v>1402</v>
      </c>
      <c r="C5" s="231">
        <f>LB!I8</f>
        <v>396</v>
      </c>
      <c r="D5" s="231">
        <f>LB!J8</f>
        <v>1164</v>
      </c>
      <c r="E5" s="115">
        <f>LB!X8</f>
        <v>13585337</v>
      </c>
      <c r="F5" s="115">
        <f>LB!Y8</f>
        <v>10062762</v>
      </c>
      <c r="G5" s="115">
        <f>LB!Z8</f>
        <v>3401213</v>
      </c>
      <c r="H5" s="115">
        <f>LB!AA8</f>
        <v>100628</v>
      </c>
      <c r="I5" s="227">
        <f>LB!AB8</f>
        <v>20734</v>
      </c>
      <c r="J5" s="238">
        <f>LB!AC8</f>
        <v>23.169999999999998</v>
      </c>
      <c r="K5" s="239">
        <f>LB!AD8</f>
        <v>13.93</v>
      </c>
      <c r="L5" s="240">
        <f>LB!AE8</f>
        <v>9.2399999999999984</v>
      </c>
    </row>
    <row r="6" spans="1:12" ht="12.75" customHeight="1" x14ac:dyDescent="0.2">
      <c r="A6" s="249" t="s">
        <v>25</v>
      </c>
      <c r="B6" s="232">
        <f>FR!H7</f>
        <v>384</v>
      </c>
      <c r="C6" s="233">
        <f>FR!I7</f>
        <v>16</v>
      </c>
      <c r="D6" s="233">
        <f>FR!J7</f>
        <v>130</v>
      </c>
      <c r="E6" s="116">
        <f>FR!X7</f>
        <v>3920690</v>
      </c>
      <c r="F6" s="116">
        <f>FR!Y7</f>
        <v>2905772</v>
      </c>
      <c r="G6" s="116">
        <f>FR!Z7</f>
        <v>982150</v>
      </c>
      <c r="H6" s="116">
        <f>FR!AA7</f>
        <v>29058</v>
      </c>
      <c r="I6" s="228">
        <f>FR!AB7</f>
        <v>3710</v>
      </c>
      <c r="J6" s="241">
        <f>FR!AC7</f>
        <v>6.31</v>
      </c>
      <c r="K6" s="242">
        <f>FR!AD7</f>
        <v>4.51</v>
      </c>
      <c r="L6" s="243">
        <f>FR!AE7</f>
        <v>1.8</v>
      </c>
    </row>
    <row r="7" spans="1:12" ht="12.75" customHeight="1" x14ac:dyDescent="0.2">
      <c r="A7" s="249" t="s">
        <v>43</v>
      </c>
      <c r="B7" s="232">
        <f>JN!H6</f>
        <v>745</v>
      </c>
      <c r="C7" s="233">
        <f>JN!I6</f>
        <v>31</v>
      </c>
      <c r="D7" s="233">
        <f>JN!J6</f>
        <v>938</v>
      </c>
      <c r="E7" s="116">
        <f>JN!X6</f>
        <v>5729842</v>
      </c>
      <c r="F7" s="116">
        <f>JN!Y6</f>
        <v>4241724</v>
      </c>
      <c r="G7" s="116">
        <f>JN!Z6</f>
        <v>1433703</v>
      </c>
      <c r="H7" s="116">
        <f>JN!AA6</f>
        <v>42417</v>
      </c>
      <c r="I7" s="228">
        <f>JN!AB6</f>
        <v>11998</v>
      </c>
      <c r="J7" s="241">
        <f>JN!AC6</f>
        <v>9.98</v>
      </c>
      <c r="K7" s="242">
        <f>JN!AD6</f>
        <v>5.59</v>
      </c>
      <c r="L7" s="243">
        <f>JN!AE6</f>
        <v>4.3899999999999997</v>
      </c>
    </row>
    <row r="8" spans="1:12" ht="12.75" customHeight="1" x14ac:dyDescent="0.2">
      <c r="A8" s="249" t="s">
        <v>44</v>
      </c>
      <c r="B8" s="232">
        <f>TA!H6</f>
        <v>311</v>
      </c>
      <c r="C8" s="233">
        <f>TA!I6</f>
        <v>32</v>
      </c>
      <c r="D8" s="233">
        <f>TA!J6</f>
        <v>102</v>
      </c>
      <c r="E8" s="116">
        <f>TA!X6</f>
        <v>2710574</v>
      </c>
      <c r="F8" s="116">
        <f>TA!Y6</f>
        <v>2008501</v>
      </c>
      <c r="G8" s="116">
        <f>TA!Z6</f>
        <v>678873</v>
      </c>
      <c r="H8" s="116">
        <f>TA!AA6</f>
        <v>20085</v>
      </c>
      <c r="I8" s="228">
        <f>TA!AB6</f>
        <v>3115</v>
      </c>
      <c r="J8" s="241">
        <f>TA!AC6</f>
        <v>4.49</v>
      </c>
      <c r="K8" s="242">
        <f>TA!AD6</f>
        <v>2.94</v>
      </c>
      <c r="L8" s="243">
        <f>TA!AE6</f>
        <v>1.55</v>
      </c>
    </row>
    <row r="9" spans="1:12" ht="12.75" customHeight="1" x14ac:dyDescent="0.2">
      <c r="A9" s="249" t="s">
        <v>34</v>
      </c>
      <c r="B9" s="232">
        <f>ZB!H6</f>
        <v>277</v>
      </c>
      <c r="C9" s="233">
        <f>ZB!I6</f>
        <v>17</v>
      </c>
      <c r="D9" s="233">
        <f>ZB!J6</f>
        <v>250</v>
      </c>
      <c r="E9" s="116">
        <f>ZB!X6</f>
        <v>2747980</v>
      </c>
      <c r="F9" s="116">
        <f>ZB!Y6</f>
        <v>2035736</v>
      </c>
      <c r="G9" s="116">
        <f>ZB!Z6</f>
        <v>688079</v>
      </c>
      <c r="H9" s="116">
        <f>ZB!AA6</f>
        <v>20357</v>
      </c>
      <c r="I9" s="228">
        <f>ZB!AB6</f>
        <v>3808</v>
      </c>
      <c r="J9" s="241">
        <f>ZB!AC6</f>
        <v>4.54</v>
      </c>
      <c r="K9" s="242">
        <f>ZB!AD6</f>
        <v>3.01</v>
      </c>
      <c r="L9" s="243">
        <f>ZB!AE6</f>
        <v>1.53</v>
      </c>
    </row>
    <row r="10" spans="1:12" ht="12.75" customHeight="1" x14ac:dyDescent="0.2">
      <c r="A10" s="249" t="s">
        <v>26</v>
      </c>
      <c r="B10" s="232">
        <f>CL!H7</f>
        <v>918</v>
      </c>
      <c r="C10" s="233">
        <f>CL!I7</f>
        <v>253</v>
      </c>
      <c r="D10" s="233">
        <f>CL!J7</f>
        <v>670</v>
      </c>
      <c r="E10" s="116">
        <f>CL!X7</f>
        <v>9182378</v>
      </c>
      <c r="F10" s="116">
        <f>CL!Y7</f>
        <v>6802293</v>
      </c>
      <c r="G10" s="116">
        <f>CL!Z7</f>
        <v>2299175</v>
      </c>
      <c r="H10" s="116">
        <f>CL!AA7</f>
        <v>68023</v>
      </c>
      <c r="I10" s="228">
        <f>CL!AB7</f>
        <v>12887</v>
      </c>
      <c r="J10" s="241">
        <f>CL!AC7</f>
        <v>15.510000000000002</v>
      </c>
      <c r="K10" s="242">
        <f>CL!AD7</f>
        <v>9.61</v>
      </c>
      <c r="L10" s="243">
        <f>CL!AE7</f>
        <v>5.8999999999999995</v>
      </c>
    </row>
    <row r="11" spans="1:12" ht="12.75" customHeight="1" x14ac:dyDescent="0.2">
      <c r="A11" s="249" t="s">
        <v>27</v>
      </c>
      <c r="B11" s="232">
        <f>NB!H7</f>
        <v>784</v>
      </c>
      <c r="C11" s="233">
        <f>NB!I7</f>
        <v>147</v>
      </c>
      <c r="D11" s="233">
        <f>NB!J7</f>
        <v>475</v>
      </c>
      <c r="E11" s="116">
        <f>NB!X7</f>
        <v>7337499</v>
      </c>
      <c r="F11" s="116">
        <f>NB!Y7</f>
        <v>5435948</v>
      </c>
      <c r="G11" s="116">
        <f>NB!Z7</f>
        <v>1837349</v>
      </c>
      <c r="H11" s="116">
        <f>NB!AA7</f>
        <v>54360</v>
      </c>
      <c r="I11" s="228">
        <f>NB!AB7</f>
        <v>9842</v>
      </c>
      <c r="J11" s="241">
        <f>NB!AC7</f>
        <v>12.34</v>
      </c>
      <c r="K11" s="242">
        <f>NB!AD7</f>
        <v>7.78</v>
      </c>
      <c r="L11" s="243">
        <f>NB!AE7</f>
        <v>4.5600000000000005</v>
      </c>
    </row>
    <row r="12" spans="1:12" ht="12.75" customHeight="1" x14ac:dyDescent="0.2">
      <c r="A12" s="249" t="s">
        <v>28</v>
      </c>
      <c r="B12" s="232">
        <f>SM!H7</f>
        <v>718</v>
      </c>
      <c r="C12" s="233">
        <f>SM!I7</f>
        <v>34</v>
      </c>
      <c r="D12" s="233">
        <f>SM!J7</f>
        <v>252</v>
      </c>
      <c r="E12" s="116">
        <f>SM!X7</f>
        <v>5542524</v>
      </c>
      <c r="F12" s="116">
        <f>SM!Y7</f>
        <v>4106451</v>
      </c>
      <c r="G12" s="116">
        <f>SM!Z7</f>
        <v>1387981</v>
      </c>
      <c r="H12" s="116">
        <f>SM!AA7</f>
        <v>41064</v>
      </c>
      <c r="I12" s="228">
        <f>SM!AB7</f>
        <v>7028</v>
      </c>
      <c r="J12" s="241">
        <f>SM!AC7</f>
        <v>9.2900000000000009</v>
      </c>
      <c r="K12" s="242">
        <f>SM!AD7</f>
        <v>5.8900000000000006</v>
      </c>
      <c r="L12" s="243">
        <f>SM!AE7</f>
        <v>3.4000000000000004</v>
      </c>
    </row>
    <row r="13" spans="1:12" ht="12.75" customHeight="1" x14ac:dyDescent="0.2">
      <c r="A13" s="249" t="s">
        <v>29</v>
      </c>
      <c r="B13" s="232">
        <f>JI!H6</f>
        <v>188</v>
      </c>
      <c r="C13" s="233">
        <f>JI!I6</f>
        <v>30</v>
      </c>
      <c r="D13" s="233">
        <f>JI!J6</f>
        <v>69</v>
      </c>
      <c r="E13" s="116">
        <f>JI!X6</f>
        <v>2180157</v>
      </c>
      <c r="F13" s="116">
        <f>JI!Y6</f>
        <v>1615837</v>
      </c>
      <c r="G13" s="116">
        <f>JI!Z6</f>
        <v>546153</v>
      </c>
      <c r="H13" s="116">
        <f>JI!AA6</f>
        <v>16158</v>
      </c>
      <c r="I13" s="228">
        <f>JI!AB6</f>
        <v>2009</v>
      </c>
      <c r="J13" s="241">
        <f>JI!AC6</f>
        <v>3.5199999999999996</v>
      </c>
      <c r="K13" s="242">
        <f>JI!AD6</f>
        <v>2.5099999999999998</v>
      </c>
      <c r="L13" s="243">
        <f>JI!AE6</f>
        <v>1.01</v>
      </c>
    </row>
    <row r="14" spans="1:12" ht="12.75" customHeight="1" thickBot="1" x14ac:dyDescent="0.25">
      <c r="A14" s="250" t="s">
        <v>30</v>
      </c>
      <c r="B14" s="234">
        <f>TU!H6</f>
        <v>550</v>
      </c>
      <c r="C14" s="235">
        <f>TU!I6</f>
        <v>40</v>
      </c>
      <c r="D14" s="235">
        <f>TU!J6</f>
        <v>344</v>
      </c>
      <c r="E14" s="117">
        <f>TU!X6</f>
        <v>4179278</v>
      </c>
      <c r="F14" s="117">
        <f>TU!Y6</f>
        <v>3095504</v>
      </c>
      <c r="G14" s="117">
        <f>TU!Z6</f>
        <v>1046281</v>
      </c>
      <c r="H14" s="117">
        <f>TU!AA6</f>
        <v>30955</v>
      </c>
      <c r="I14" s="229">
        <f>TU!AB6</f>
        <v>6538</v>
      </c>
      <c r="J14" s="244">
        <f>TU!AC6</f>
        <v>7.1499999999999995</v>
      </c>
      <c r="K14" s="245">
        <f>TU!AD6</f>
        <v>4.2699999999999996</v>
      </c>
      <c r="L14" s="246">
        <f>TU!AE6</f>
        <v>2.88</v>
      </c>
    </row>
    <row r="15" spans="1:12" ht="12.75" customHeight="1" thickBot="1" x14ac:dyDescent="0.25">
      <c r="A15" s="221" t="s">
        <v>101</v>
      </c>
      <c r="B15" s="253">
        <f t="shared" ref="B15:D15" si="0">SUM(B5:B14)</f>
        <v>6277</v>
      </c>
      <c r="C15" s="252">
        <f t="shared" si="0"/>
        <v>996</v>
      </c>
      <c r="D15" s="252">
        <f t="shared" si="0"/>
        <v>4394</v>
      </c>
      <c r="E15" s="79">
        <f t="shared" ref="E15:L15" si="1">SUM(E5:E14)</f>
        <v>57116259</v>
      </c>
      <c r="F15" s="66">
        <f>SUM(F5:F14)</f>
        <v>42310528</v>
      </c>
      <c r="G15" s="66">
        <f t="shared" si="1"/>
        <v>14300957</v>
      </c>
      <c r="H15" s="66">
        <f t="shared" si="1"/>
        <v>423105</v>
      </c>
      <c r="I15" s="113">
        <f t="shared" si="1"/>
        <v>81669</v>
      </c>
      <c r="J15" s="118">
        <f>SUM(J5:J14)</f>
        <v>96.300000000000011</v>
      </c>
      <c r="K15" s="119">
        <f>SUM(K5:K14)</f>
        <v>60.039999999999992</v>
      </c>
      <c r="L15" s="67">
        <f t="shared" si="1"/>
        <v>36.26</v>
      </c>
    </row>
    <row r="16" spans="1:12" ht="12.75" customHeight="1" x14ac:dyDescent="0.2">
      <c r="A16" s="24" t="s">
        <v>45</v>
      </c>
      <c r="C16" s="149">
        <f>SUM(B15:C15)</f>
        <v>7273</v>
      </c>
      <c r="E16" s="149">
        <f>SUM(F15:I15)</f>
        <v>57116259</v>
      </c>
      <c r="F16" s="59"/>
      <c r="G16" s="59">
        <f>ROUND(F15*33.8%,0)</f>
        <v>14300958</v>
      </c>
      <c r="H16" s="59">
        <f>ROUND(F15*1%,0)</f>
        <v>423105</v>
      </c>
      <c r="I16" s="59"/>
      <c r="J16" s="150">
        <f>SUM(K15:L15)</f>
        <v>96.299999999999983</v>
      </c>
    </row>
    <row r="17" spans="5:12" ht="12.75" customHeight="1" x14ac:dyDescent="0.2">
      <c r="F17" s="59"/>
      <c r="G17" s="59"/>
      <c r="H17" s="59"/>
      <c r="I17" s="59"/>
    </row>
    <row r="18" spans="5:12" ht="12.75" customHeight="1" x14ac:dyDescent="0.2">
      <c r="F18" s="59"/>
    </row>
    <row r="19" spans="5:12" ht="12.75" customHeight="1" x14ac:dyDescent="0.2">
      <c r="F19" s="59"/>
      <c r="G19" s="59"/>
      <c r="H19" s="59"/>
      <c r="I19" s="59"/>
    </row>
    <row r="24" spans="5:12" ht="12.75" customHeight="1" x14ac:dyDescent="0.2">
      <c r="G24" s="24"/>
    </row>
    <row r="30" spans="5:12" ht="12.75" customHeight="1" x14ac:dyDescent="0.2">
      <c r="E30" s="149"/>
      <c r="F30" s="150"/>
      <c r="G30" s="150"/>
      <c r="H30" s="150"/>
      <c r="I30" s="150"/>
      <c r="J30" s="150"/>
      <c r="K30" s="150"/>
      <c r="L30" s="150"/>
    </row>
    <row r="32" spans="5:12" ht="12.75" customHeight="1" x14ac:dyDescent="0.2">
      <c r="F32" s="59"/>
    </row>
    <row r="33" spans="5:12" ht="12.75" customHeight="1" x14ac:dyDescent="0.2">
      <c r="F33" s="59"/>
      <c r="G33" s="59"/>
      <c r="H33" s="59"/>
      <c r="I33" s="59"/>
    </row>
    <row r="34" spans="5:12" ht="12.75" customHeight="1" x14ac:dyDescent="0.2">
      <c r="F34" s="59"/>
      <c r="G34" s="59"/>
      <c r="H34" s="59"/>
      <c r="I34" s="59"/>
    </row>
    <row r="35" spans="5:12" ht="12.75" customHeight="1" x14ac:dyDescent="0.2">
      <c r="F35" s="59"/>
      <c r="G35" s="59"/>
      <c r="H35" s="59"/>
      <c r="I35" s="59"/>
    </row>
    <row r="36" spans="5:12" ht="12.75" customHeight="1" x14ac:dyDescent="0.2">
      <c r="F36" s="59"/>
      <c r="G36" s="59"/>
      <c r="H36" s="59"/>
      <c r="I36" s="59"/>
    </row>
    <row r="37" spans="5:12" ht="12.75" customHeight="1" x14ac:dyDescent="0.2">
      <c r="F37" s="59"/>
      <c r="G37" s="59"/>
      <c r="H37" s="59"/>
      <c r="I37" s="59"/>
    </row>
    <row r="38" spans="5:12" ht="12.75" customHeight="1" x14ac:dyDescent="0.2">
      <c r="F38" s="59"/>
      <c r="G38" s="59"/>
      <c r="H38" s="59"/>
      <c r="I38" s="59"/>
    </row>
    <row r="39" spans="5:12" ht="12.75" customHeight="1" x14ac:dyDescent="0.2">
      <c r="F39" s="59"/>
      <c r="G39" s="59"/>
      <c r="H39" s="59"/>
      <c r="I39" s="59"/>
    </row>
    <row r="40" spans="5:12" ht="12.75" customHeight="1" x14ac:dyDescent="0.2">
      <c r="F40" s="59"/>
      <c r="G40" s="59"/>
      <c r="H40" s="59"/>
      <c r="I40" s="59"/>
    </row>
    <row r="41" spans="5:12" ht="12.75" customHeight="1" x14ac:dyDescent="0.2">
      <c r="F41" s="59"/>
      <c r="G41" s="59"/>
      <c r="H41" s="59"/>
      <c r="I41" s="59"/>
    </row>
    <row r="42" spans="5:12" ht="12.75" customHeight="1" x14ac:dyDescent="0.2">
      <c r="F42" s="59"/>
      <c r="G42" s="59"/>
      <c r="H42" s="59"/>
      <c r="I42" s="59"/>
    </row>
    <row r="43" spans="5:12" ht="12.75" customHeight="1" x14ac:dyDescent="0.2">
      <c r="F43" s="59"/>
      <c r="G43" s="59"/>
      <c r="H43" s="59"/>
      <c r="I43" s="59"/>
    </row>
    <row r="44" spans="5:12" ht="12.75" customHeight="1" x14ac:dyDescent="0.2">
      <c r="E44" s="149"/>
      <c r="F44" s="149"/>
      <c r="G44" s="149"/>
      <c r="H44" s="149"/>
      <c r="I44" s="149"/>
      <c r="J44" s="150"/>
      <c r="K44" s="150"/>
      <c r="L44" s="150"/>
    </row>
  </sheetData>
  <mergeCells count="2">
    <mergeCell ref="D3:D4"/>
    <mergeCell ref="B3:C3"/>
  </mergeCells>
  <phoneticPr fontId="14" type="noConversion"/>
  <printOptions horizontalCentered="1" verticalCentered="1" gridLines="1"/>
  <pageMargins left="0.23622047244094491" right="0.23622047244094491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505"/>
  <sheetViews>
    <sheetView showGridLines="0" workbookViewId="0">
      <pane ySplit="4" topLeftCell="A1416" activePane="bottomLeft" state="frozen"/>
      <selection pane="bottomLeft" activeCell="L1499" sqref="L1499"/>
    </sheetView>
  </sheetViews>
  <sheetFormatPr defaultRowHeight="12.75" x14ac:dyDescent="0.2"/>
  <cols>
    <col min="1" max="1" width="9.140625" style="133"/>
    <col min="2" max="2" width="2.85546875" style="133" customWidth="1"/>
    <col min="3" max="4" width="9.140625" style="133"/>
    <col min="5" max="5" width="4.140625" style="133" customWidth="1"/>
    <col min="6" max="7" width="9.140625" style="133"/>
    <col min="8" max="8" width="4" style="133" customWidth="1"/>
    <col min="9" max="10" width="9.140625" style="133"/>
    <col min="11" max="11" width="4.85546875" style="133" customWidth="1"/>
    <col min="12" max="12" width="21.5703125" style="133" bestFit="1" customWidth="1"/>
    <col min="13" max="16384" width="9.140625" style="133"/>
  </cols>
  <sheetData>
    <row r="1" spans="1:13" ht="15.75" x14ac:dyDescent="0.25">
      <c r="A1" s="181" t="s">
        <v>103</v>
      </c>
      <c r="B1" s="181"/>
    </row>
    <row r="2" spans="1:13" x14ac:dyDescent="0.2">
      <c r="M2" s="205">
        <v>2024</v>
      </c>
    </row>
    <row r="3" spans="1:13" x14ac:dyDescent="0.2">
      <c r="A3" s="289" t="s">
        <v>88</v>
      </c>
      <c r="C3" s="288" t="s">
        <v>90</v>
      </c>
      <c r="D3" s="288"/>
      <c r="F3" s="288" t="s">
        <v>91</v>
      </c>
      <c r="G3" s="288"/>
      <c r="I3" s="288" t="s">
        <v>84</v>
      </c>
      <c r="J3" s="288"/>
      <c r="L3" s="206" t="s">
        <v>93</v>
      </c>
      <c r="M3" s="207">
        <v>43826</v>
      </c>
    </row>
    <row r="4" spans="1:13" ht="12.75" customHeight="1" x14ac:dyDescent="0.2">
      <c r="A4" s="289"/>
      <c r="C4" s="203" t="s">
        <v>89</v>
      </c>
      <c r="D4" s="203" t="s">
        <v>11</v>
      </c>
      <c r="F4" s="203" t="s">
        <v>89</v>
      </c>
      <c r="G4" s="203" t="s">
        <v>11</v>
      </c>
      <c r="I4" s="203" t="s">
        <v>89</v>
      </c>
      <c r="J4" s="203" t="s">
        <v>11</v>
      </c>
      <c r="L4" s="206" t="s">
        <v>94</v>
      </c>
      <c r="M4" s="207">
        <v>24661</v>
      </c>
    </row>
    <row r="5" spans="1:13" x14ac:dyDescent="0.2">
      <c r="A5" s="202">
        <v>1</v>
      </c>
      <c r="C5" s="204">
        <v>98.556149122253018</v>
      </c>
      <c r="D5" s="204">
        <v>248.14226905861406</v>
      </c>
      <c r="F5" s="204">
        <v>78.84491929780242</v>
      </c>
      <c r="G5" s="204">
        <v>190.87866850662618</v>
      </c>
      <c r="I5" s="204">
        <v>315.37967719120968</v>
      </c>
      <c r="J5" s="204">
        <v>763.51467402650474</v>
      </c>
      <c r="L5" s="206" t="s">
        <v>92</v>
      </c>
      <c r="M5" s="207">
        <v>7</v>
      </c>
    </row>
    <row r="6" spans="1:13" x14ac:dyDescent="0.2">
      <c r="A6" s="200">
        <v>2</v>
      </c>
      <c r="C6" s="201">
        <v>98.556149122253018</v>
      </c>
      <c r="D6" s="201">
        <v>248.14226905861406</v>
      </c>
      <c r="F6" s="204">
        <v>78.84491929780242</v>
      </c>
      <c r="G6" s="204">
        <v>190.87866850662618</v>
      </c>
      <c r="I6" s="204">
        <v>315.37967719120968</v>
      </c>
      <c r="J6" s="204">
        <v>763.51467402650474</v>
      </c>
    </row>
    <row r="7" spans="1:13" x14ac:dyDescent="0.2">
      <c r="A7" s="200">
        <v>3</v>
      </c>
      <c r="C7" s="201">
        <v>98.556149122253018</v>
      </c>
      <c r="D7" s="201">
        <v>248.14226905861406</v>
      </c>
      <c r="F7" s="204">
        <v>78.84491929780242</v>
      </c>
      <c r="G7" s="204">
        <v>190.87866850662618</v>
      </c>
      <c r="I7" s="204">
        <v>315.37967719120968</v>
      </c>
      <c r="J7" s="204">
        <v>763.51467402650474</v>
      </c>
    </row>
    <row r="8" spans="1:13" x14ac:dyDescent="0.2">
      <c r="A8" s="200">
        <v>4</v>
      </c>
      <c r="C8" s="201">
        <v>98.556149122253018</v>
      </c>
      <c r="D8" s="201">
        <v>248.14226905861406</v>
      </c>
      <c r="F8" s="204">
        <v>78.84491929780242</v>
      </c>
      <c r="G8" s="204">
        <v>190.87866850662618</v>
      </c>
      <c r="I8" s="204">
        <v>315.37967719120968</v>
      </c>
      <c r="J8" s="204">
        <v>763.51467402650474</v>
      </c>
    </row>
    <row r="9" spans="1:13" x14ac:dyDescent="0.2">
      <c r="A9" s="200">
        <v>5</v>
      </c>
      <c r="C9" s="201">
        <v>98.556149122253018</v>
      </c>
      <c r="D9" s="201">
        <v>248.14226905861406</v>
      </c>
      <c r="F9" s="204">
        <v>78.84491929780242</v>
      </c>
      <c r="G9" s="204">
        <v>190.87866850662618</v>
      </c>
      <c r="I9" s="204">
        <v>315.37967719120968</v>
      </c>
      <c r="J9" s="204">
        <v>763.51467402650474</v>
      </c>
    </row>
    <row r="10" spans="1:13" x14ac:dyDescent="0.2">
      <c r="A10" s="200">
        <v>6</v>
      </c>
      <c r="C10" s="201">
        <v>98.556149122253018</v>
      </c>
      <c r="D10" s="201">
        <v>248.14226905861406</v>
      </c>
      <c r="F10" s="204">
        <v>78.84491929780242</v>
      </c>
      <c r="G10" s="204">
        <v>190.87866850662618</v>
      </c>
      <c r="I10" s="204">
        <v>315.37967719120968</v>
      </c>
      <c r="J10" s="204">
        <v>763.51467402650474</v>
      </c>
    </row>
    <row r="11" spans="1:13" x14ac:dyDescent="0.2">
      <c r="A11" s="200">
        <v>7</v>
      </c>
      <c r="C11" s="201">
        <v>98.556149122253018</v>
      </c>
      <c r="D11" s="201">
        <v>248.14226905861406</v>
      </c>
      <c r="F11" s="204">
        <v>78.84491929780242</v>
      </c>
      <c r="G11" s="204">
        <v>190.87866850662618</v>
      </c>
      <c r="I11" s="204">
        <v>315.37967719120968</v>
      </c>
      <c r="J11" s="204">
        <v>763.51467402650474</v>
      </c>
    </row>
    <row r="12" spans="1:13" x14ac:dyDescent="0.2">
      <c r="A12" s="200">
        <v>8</v>
      </c>
      <c r="C12" s="201">
        <v>98.556149122253018</v>
      </c>
      <c r="D12" s="201">
        <v>248.14226905861406</v>
      </c>
      <c r="F12" s="204">
        <v>78.84491929780242</v>
      </c>
      <c r="G12" s="204">
        <v>190.87866850662618</v>
      </c>
      <c r="I12" s="204">
        <v>315.37967719120968</v>
      </c>
      <c r="J12" s="204">
        <v>763.51467402650474</v>
      </c>
    </row>
    <row r="13" spans="1:13" x14ac:dyDescent="0.2">
      <c r="A13" s="200">
        <v>9</v>
      </c>
      <c r="C13" s="201">
        <v>98.556149122253018</v>
      </c>
      <c r="D13" s="201">
        <v>248.14226905861406</v>
      </c>
      <c r="F13" s="204">
        <v>78.84491929780242</v>
      </c>
      <c r="G13" s="204">
        <v>190.87866850662618</v>
      </c>
      <c r="I13" s="204">
        <v>315.37967719120968</v>
      </c>
      <c r="J13" s="204">
        <v>763.51467402650474</v>
      </c>
    </row>
    <row r="14" spans="1:13" x14ac:dyDescent="0.2">
      <c r="A14" s="200">
        <v>10</v>
      </c>
      <c r="C14" s="201">
        <v>98.556149122253018</v>
      </c>
      <c r="D14" s="201">
        <v>248.14226905861406</v>
      </c>
      <c r="F14" s="204">
        <v>78.84491929780242</v>
      </c>
      <c r="G14" s="204">
        <v>190.87866850662618</v>
      </c>
      <c r="I14" s="204">
        <v>315.37967719120968</v>
      </c>
      <c r="J14" s="204">
        <v>763.51467402650474</v>
      </c>
    </row>
    <row r="15" spans="1:13" x14ac:dyDescent="0.2">
      <c r="A15" s="200">
        <v>11</v>
      </c>
      <c r="C15" s="201">
        <v>98.556149122253018</v>
      </c>
      <c r="D15" s="201">
        <v>248.14226905861406</v>
      </c>
      <c r="F15" s="204">
        <v>78.84491929780242</v>
      </c>
      <c r="G15" s="204">
        <v>190.87866850662618</v>
      </c>
      <c r="I15" s="204">
        <v>315.37967719120968</v>
      </c>
      <c r="J15" s="204">
        <v>763.51467402650474</v>
      </c>
    </row>
    <row r="16" spans="1:13" x14ac:dyDescent="0.2">
      <c r="A16" s="200">
        <v>12</v>
      </c>
      <c r="C16" s="201">
        <v>98.556149122253018</v>
      </c>
      <c r="D16" s="201">
        <v>248.14226905861406</v>
      </c>
      <c r="F16" s="204">
        <v>78.84491929780242</v>
      </c>
      <c r="G16" s="204">
        <v>190.87866850662618</v>
      </c>
      <c r="I16" s="204">
        <v>315.37967719120968</v>
      </c>
      <c r="J16" s="204">
        <v>763.51467402650474</v>
      </c>
    </row>
    <row r="17" spans="1:10" x14ac:dyDescent="0.2">
      <c r="A17" s="200">
        <v>13</v>
      </c>
      <c r="C17" s="201">
        <v>98.556149122253018</v>
      </c>
      <c r="D17" s="201">
        <v>248.14226905861406</v>
      </c>
      <c r="F17" s="204">
        <v>78.84491929780242</v>
      </c>
      <c r="G17" s="204">
        <v>190.87866850662618</v>
      </c>
      <c r="I17" s="204">
        <v>315.37967719120968</v>
      </c>
      <c r="J17" s="204">
        <v>763.51467402650474</v>
      </c>
    </row>
    <row r="18" spans="1:10" x14ac:dyDescent="0.2">
      <c r="A18" s="200">
        <v>14</v>
      </c>
      <c r="C18" s="201">
        <v>98.556149122253018</v>
      </c>
      <c r="D18" s="201">
        <v>248.14226905861406</v>
      </c>
      <c r="F18" s="204">
        <v>78.84491929780242</v>
      </c>
      <c r="G18" s="204">
        <v>190.87866850662618</v>
      </c>
      <c r="I18" s="204">
        <v>315.37967719120968</v>
      </c>
      <c r="J18" s="204">
        <v>763.51467402650474</v>
      </c>
    </row>
    <row r="19" spans="1:10" x14ac:dyDescent="0.2">
      <c r="A19" s="200">
        <v>15</v>
      </c>
      <c r="C19" s="201">
        <v>98.556149122253018</v>
      </c>
      <c r="D19" s="201">
        <v>248.14226905861406</v>
      </c>
      <c r="F19" s="204">
        <v>78.84491929780242</v>
      </c>
      <c r="G19" s="204">
        <v>190.87866850662618</v>
      </c>
      <c r="I19" s="204">
        <v>315.37967719120968</v>
      </c>
      <c r="J19" s="204">
        <v>763.51467402650474</v>
      </c>
    </row>
    <row r="20" spans="1:10" x14ac:dyDescent="0.2">
      <c r="A20" s="200">
        <v>16</v>
      </c>
      <c r="C20" s="201">
        <v>98.556149122253018</v>
      </c>
      <c r="D20" s="201">
        <v>248.14226905861406</v>
      </c>
      <c r="F20" s="204">
        <v>78.84491929780242</v>
      </c>
      <c r="G20" s="204">
        <v>190.87866850662618</v>
      </c>
      <c r="I20" s="204">
        <v>315.37967719120968</v>
      </c>
      <c r="J20" s="204">
        <v>763.51467402650474</v>
      </c>
    </row>
    <row r="21" spans="1:10" x14ac:dyDescent="0.2">
      <c r="A21" s="200">
        <v>17</v>
      </c>
      <c r="C21" s="201">
        <v>98.556149122253018</v>
      </c>
      <c r="D21" s="201">
        <v>248.14226905861406</v>
      </c>
      <c r="F21" s="204">
        <v>78.84491929780242</v>
      </c>
      <c r="G21" s="204">
        <v>190.87866850662618</v>
      </c>
      <c r="I21" s="204">
        <v>315.37967719120968</v>
      </c>
      <c r="J21" s="204">
        <v>763.51467402650474</v>
      </c>
    </row>
    <row r="22" spans="1:10" x14ac:dyDescent="0.2">
      <c r="A22" s="200">
        <v>18</v>
      </c>
      <c r="C22" s="201">
        <v>98.556149122253018</v>
      </c>
      <c r="D22" s="201">
        <v>248.14226905861406</v>
      </c>
      <c r="F22" s="204">
        <v>78.84491929780242</v>
      </c>
      <c r="G22" s="204">
        <v>190.87866850662618</v>
      </c>
      <c r="I22" s="204">
        <v>315.37967719120968</v>
      </c>
      <c r="J22" s="204">
        <v>763.51467402650474</v>
      </c>
    </row>
    <row r="23" spans="1:10" x14ac:dyDescent="0.2">
      <c r="A23" s="200">
        <v>19</v>
      </c>
      <c r="C23" s="201">
        <v>98.556149122253018</v>
      </c>
      <c r="D23" s="201">
        <v>248.14226905861406</v>
      </c>
      <c r="F23" s="204">
        <v>78.84491929780242</v>
      </c>
      <c r="G23" s="204">
        <v>190.87866850662618</v>
      </c>
      <c r="I23" s="204">
        <v>315.37967719120968</v>
      </c>
      <c r="J23" s="204">
        <v>763.51467402650474</v>
      </c>
    </row>
    <row r="24" spans="1:10" x14ac:dyDescent="0.2">
      <c r="A24" s="200">
        <v>20</v>
      </c>
      <c r="C24" s="201">
        <v>98.556149122253018</v>
      </c>
      <c r="D24" s="201">
        <v>248.14226905861406</v>
      </c>
      <c r="F24" s="204">
        <v>78.84491929780242</v>
      </c>
      <c r="G24" s="204">
        <v>190.87866850662618</v>
      </c>
      <c r="I24" s="204">
        <v>315.37967719120968</v>
      </c>
      <c r="J24" s="204">
        <v>763.51467402650474</v>
      </c>
    </row>
    <row r="25" spans="1:10" x14ac:dyDescent="0.2">
      <c r="A25" s="200">
        <v>21</v>
      </c>
      <c r="C25" s="201">
        <v>98.556149122253018</v>
      </c>
      <c r="D25" s="201">
        <v>248.14226905861406</v>
      </c>
      <c r="F25" s="204">
        <v>78.84491929780242</v>
      </c>
      <c r="G25" s="204">
        <v>190.87866850662618</v>
      </c>
      <c r="I25" s="204">
        <v>315.37967719120968</v>
      </c>
      <c r="J25" s="204">
        <v>763.51467402650474</v>
      </c>
    </row>
    <row r="26" spans="1:10" x14ac:dyDescent="0.2">
      <c r="A26" s="200">
        <v>22</v>
      </c>
      <c r="C26" s="201">
        <v>98.556149122253018</v>
      </c>
      <c r="D26" s="201">
        <v>248.14226905861406</v>
      </c>
      <c r="F26" s="204">
        <v>78.84491929780242</v>
      </c>
      <c r="G26" s="204">
        <v>190.87866850662618</v>
      </c>
      <c r="I26" s="204">
        <v>315.37967719120968</v>
      </c>
      <c r="J26" s="204">
        <v>763.51467402650474</v>
      </c>
    </row>
    <row r="27" spans="1:10" x14ac:dyDescent="0.2">
      <c r="A27" s="200">
        <v>23</v>
      </c>
      <c r="C27" s="201">
        <v>98.556149122253018</v>
      </c>
      <c r="D27" s="201">
        <v>248.14226905861406</v>
      </c>
      <c r="F27" s="204">
        <v>78.84491929780242</v>
      </c>
      <c r="G27" s="204">
        <v>190.87866850662618</v>
      </c>
      <c r="I27" s="204">
        <v>315.37967719120968</v>
      </c>
      <c r="J27" s="204">
        <v>763.51467402650474</v>
      </c>
    </row>
    <row r="28" spans="1:10" x14ac:dyDescent="0.2">
      <c r="A28" s="200">
        <v>24</v>
      </c>
      <c r="C28" s="201">
        <v>98.556149122253018</v>
      </c>
      <c r="D28" s="201">
        <v>248.14226905861406</v>
      </c>
      <c r="F28" s="204">
        <v>78.84491929780242</v>
      </c>
      <c r="G28" s="204">
        <v>190.87866850662618</v>
      </c>
      <c r="I28" s="204">
        <v>315.37967719120968</v>
      </c>
      <c r="J28" s="204">
        <v>763.51467402650474</v>
      </c>
    </row>
    <row r="29" spans="1:10" x14ac:dyDescent="0.2">
      <c r="A29" s="200">
        <v>25</v>
      </c>
      <c r="C29" s="201">
        <v>98.556149122253018</v>
      </c>
      <c r="D29" s="201">
        <v>248.14226905861406</v>
      </c>
      <c r="F29" s="204">
        <v>78.84491929780242</v>
      </c>
      <c r="G29" s="204">
        <v>190.87866850662618</v>
      </c>
      <c r="I29" s="204">
        <v>315.37967719120968</v>
      </c>
      <c r="J29" s="204">
        <v>763.51467402650474</v>
      </c>
    </row>
    <row r="30" spans="1:10" x14ac:dyDescent="0.2">
      <c r="A30" s="200">
        <v>26</v>
      </c>
      <c r="C30" s="201">
        <v>98.556149122253018</v>
      </c>
      <c r="D30" s="201">
        <v>248.14226905861406</v>
      </c>
      <c r="F30" s="204">
        <v>78.84491929780242</v>
      </c>
      <c r="G30" s="204">
        <v>190.87866850662618</v>
      </c>
      <c r="I30" s="204">
        <v>315.37967719120968</v>
      </c>
      <c r="J30" s="204">
        <v>763.51467402650474</v>
      </c>
    </row>
    <row r="31" spans="1:10" x14ac:dyDescent="0.2">
      <c r="A31" s="200">
        <v>27</v>
      </c>
      <c r="C31" s="201">
        <v>98.556149122253018</v>
      </c>
      <c r="D31" s="201">
        <v>248.14226905861406</v>
      </c>
      <c r="F31" s="204">
        <v>78.84491929780242</v>
      </c>
      <c r="G31" s="204">
        <v>190.87866850662618</v>
      </c>
      <c r="I31" s="204">
        <v>315.37967719120968</v>
      </c>
      <c r="J31" s="204">
        <v>763.51467402650474</v>
      </c>
    </row>
    <row r="32" spans="1:10" x14ac:dyDescent="0.2">
      <c r="A32" s="200">
        <v>28</v>
      </c>
      <c r="C32" s="201">
        <v>98.556149122253018</v>
      </c>
      <c r="D32" s="201">
        <v>248.14226905861406</v>
      </c>
      <c r="F32" s="204">
        <v>78.84491929780242</v>
      </c>
      <c r="G32" s="204">
        <v>190.87866850662618</v>
      </c>
      <c r="I32" s="204">
        <v>315.37967719120968</v>
      </c>
      <c r="J32" s="204">
        <v>763.51467402650474</v>
      </c>
    </row>
    <row r="33" spans="1:10" x14ac:dyDescent="0.2">
      <c r="A33" s="200">
        <v>29</v>
      </c>
      <c r="C33" s="201">
        <v>98.556149122253018</v>
      </c>
      <c r="D33" s="201">
        <v>248.14226905861406</v>
      </c>
      <c r="F33" s="204">
        <v>78.84491929780242</v>
      </c>
      <c r="G33" s="204">
        <v>190.87866850662618</v>
      </c>
      <c r="I33" s="204">
        <v>315.37967719120968</v>
      </c>
      <c r="J33" s="204">
        <v>763.51467402650474</v>
      </c>
    </row>
    <row r="34" spans="1:10" x14ac:dyDescent="0.2">
      <c r="A34" s="200">
        <v>30</v>
      </c>
      <c r="C34" s="201">
        <v>98.556149122253018</v>
      </c>
      <c r="D34" s="201">
        <v>248.14226905861406</v>
      </c>
      <c r="F34" s="204">
        <v>78.84491929780242</v>
      </c>
      <c r="G34" s="204">
        <v>190.87866850662618</v>
      </c>
      <c r="I34" s="204">
        <v>315.37967719120968</v>
      </c>
      <c r="J34" s="204">
        <v>763.51467402650474</v>
      </c>
    </row>
    <row r="35" spans="1:10" x14ac:dyDescent="0.2">
      <c r="A35" s="200">
        <v>31</v>
      </c>
      <c r="C35" s="201">
        <v>98.556149122253018</v>
      </c>
      <c r="D35" s="201">
        <v>248.14226905861406</v>
      </c>
      <c r="F35" s="204">
        <v>78.84491929780242</v>
      </c>
      <c r="G35" s="204">
        <v>190.87866850662618</v>
      </c>
      <c r="I35" s="204">
        <v>315.37967719120968</v>
      </c>
      <c r="J35" s="204">
        <v>763.51467402650474</v>
      </c>
    </row>
    <row r="36" spans="1:10" x14ac:dyDescent="0.2">
      <c r="A36" s="200">
        <v>32</v>
      </c>
      <c r="C36" s="201">
        <v>98.556149122253018</v>
      </c>
      <c r="D36" s="201">
        <v>248.14226905861406</v>
      </c>
      <c r="F36" s="204">
        <v>78.84491929780242</v>
      </c>
      <c r="G36" s="204">
        <v>190.87866850662618</v>
      </c>
      <c r="I36" s="204">
        <v>315.37967719120968</v>
      </c>
      <c r="J36" s="204">
        <v>763.51467402650474</v>
      </c>
    </row>
    <row r="37" spans="1:10" x14ac:dyDescent="0.2">
      <c r="A37" s="200">
        <v>33</v>
      </c>
      <c r="C37" s="201">
        <v>98.556149122253018</v>
      </c>
      <c r="D37" s="201">
        <v>248.14226905861406</v>
      </c>
      <c r="F37" s="204">
        <v>78.84491929780242</v>
      </c>
      <c r="G37" s="204">
        <v>190.87866850662618</v>
      </c>
      <c r="I37" s="204">
        <v>315.37967719120968</v>
      </c>
      <c r="J37" s="204">
        <v>763.51467402650474</v>
      </c>
    </row>
    <row r="38" spans="1:10" x14ac:dyDescent="0.2">
      <c r="A38" s="200">
        <v>34</v>
      </c>
      <c r="C38" s="201">
        <v>98.556149122253018</v>
      </c>
      <c r="D38" s="201">
        <v>248.14226905861406</v>
      </c>
      <c r="F38" s="204">
        <v>78.84491929780242</v>
      </c>
      <c r="G38" s="204">
        <v>190.87866850662618</v>
      </c>
      <c r="I38" s="204">
        <v>315.37967719120968</v>
      </c>
      <c r="J38" s="204">
        <v>763.51467402650474</v>
      </c>
    </row>
    <row r="39" spans="1:10" x14ac:dyDescent="0.2">
      <c r="A39" s="200">
        <v>35</v>
      </c>
      <c r="C39" s="201">
        <v>98.556149122253018</v>
      </c>
      <c r="D39" s="201">
        <v>248.14226905861406</v>
      </c>
      <c r="F39" s="204">
        <v>78.84491929780242</v>
      </c>
      <c r="G39" s="204">
        <v>190.87866850662618</v>
      </c>
      <c r="I39" s="204">
        <v>315.37967719120968</v>
      </c>
      <c r="J39" s="204">
        <v>763.51467402650474</v>
      </c>
    </row>
    <row r="40" spans="1:10" x14ac:dyDescent="0.2">
      <c r="A40" s="200">
        <v>36</v>
      </c>
      <c r="C40" s="201">
        <v>98.556149122253018</v>
      </c>
      <c r="D40" s="201">
        <v>248.14226905861406</v>
      </c>
      <c r="F40" s="204">
        <v>78.84491929780242</v>
      </c>
      <c r="G40" s="204">
        <v>190.87866850662618</v>
      </c>
      <c r="I40" s="204">
        <v>315.37967719120968</v>
      </c>
      <c r="J40" s="204">
        <v>763.51467402650474</v>
      </c>
    </row>
    <row r="41" spans="1:10" x14ac:dyDescent="0.2">
      <c r="A41" s="200">
        <v>37</v>
      </c>
      <c r="C41" s="201">
        <v>98.556149122253018</v>
      </c>
      <c r="D41" s="201">
        <v>248.14226905861406</v>
      </c>
      <c r="F41" s="204">
        <v>78.84491929780242</v>
      </c>
      <c r="G41" s="204">
        <v>190.87866850662618</v>
      </c>
      <c r="I41" s="204">
        <v>315.37967719120968</v>
      </c>
      <c r="J41" s="204">
        <v>763.51467402650474</v>
      </c>
    </row>
    <row r="42" spans="1:10" x14ac:dyDescent="0.2">
      <c r="A42" s="200">
        <v>38</v>
      </c>
      <c r="C42" s="201">
        <v>98.556149122253018</v>
      </c>
      <c r="D42" s="201">
        <v>248.14226905861406</v>
      </c>
      <c r="F42" s="204">
        <v>78.84491929780242</v>
      </c>
      <c r="G42" s="204">
        <v>190.87866850662618</v>
      </c>
      <c r="I42" s="204">
        <v>315.37967719120968</v>
      </c>
      <c r="J42" s="204">
        <v>763.51467402650474</v>
      </c>
    </row>
    <row r="43" spans="1:10" x14ac:dyDescent="0.2">
      <c r="A43" s="200">
        <v>39</v>
      </c>
      <c r="C43" s="201">
        <v>98.556149122253018</v>
      </c>
      <c r="D43" s="201">
        <v>248.14226905861406</v>
      </c>
      <c r="F43" s="204">
        <v>78.84491929780242</v>
      </c>
      <c r="G43" s="204">
        <v>190.87866850662618</v>
      </c>
      <c r="I43" s="204">
        <v>315.37967719120968</v>
      </c>
      <c r="J43" s="204">
        <v>763.51467402650474</v>
      </c>
    </row>
    <row r="44" spans="1:10" x14ac:dyDescent="0.2">
      <c r="A44" s="200">
        <v>40</v>
      </c>
      <c r="C44" s="201">
        <v>98.556149122253018</v>
      </c>
      <c r="D44" s="201">
        <v>248.14226905861406</v>
      </c>
      <c r="F44" s="204">
        <v>78.84491929780242</v>
      </c>
      <c r="G44" s="204">
        <v>190.87866850662618</v>
      </c>
      <c r="I44" s="204">
        <v>315.37967719120968</v>
      </c>
      <c r="J44" s="204">
        <v>763.51467402650474</v>
      </c>
    </row>
    <row r="45" spans="1:10" x14ac:dyDescent="0.2">
      <c r="A45" s="200">
        <v>41</v>
      </c>
      <c r="C45" s="201">
        <v>98.556149122253018</v>
      </c>
      <c r="D45" s="201">
        <v>248.14226905861406</v>
      </c>
      <c r="F45" s="204">
        <v>78.84491929780242</v>
      </c>
      <c r="G45" s="204">
        <v>190.87866850662618</v>
      </c>
      <c r="I45" s="204">
        <v>315.37967719120968</v>
      </c>
      <c r="J45" s="204">
        <v>763.51467402650474</v>
      </c>
    </row>
    <row r="46" spans="1:10" x14ac:dyDescent="0.2">
      <c r="A46" s="200">
        <v>42</v>
      </c>
      <c r="C46" s="201">
        <v>98.556149122253018</v>
      </c>
      <c r="D46" s="201">
        <v>248.14226905861406</v>
      </c>
      <c r="F46" s="204">
        <v>78.84491929780242</v>
      </c>
      <c r="G46" s="204">
        <v>190.87866850662618</v>
      </c>
      <c r="I46" s="204">
        <v>315.37967719120968</v>
      </c>
      <c r="J46" s="204">
        <v>763.51467402650474</v>
      </c>
    </row>
    <row r="47" spans="1:10" x14ac:dyDescent="0.2">
      <c r="A47" s="200">
        <v>43</v>
      </c>
      <c r="C47" s="201">
        <v>98.556149122253018</v>
      </c>
      <c r="D47" s="201">
        <v>248.14226905861406</v>
      </c>
      <c r="F47" s="204">
        <v>78.84491929780242</v>
      </c>
      <c r="G47" s="204">
        <v>190.87866850662618</v>
      </c>
      <c r="I47" s="204">
        <v>315.37967719120968</v>
      </c>
      <c r="J47" s="204">
        <v>763.51467402650474</v>
      </c>
    </row>
    <row r="48" spans="1:10" x14ac:dyDescent="0.2">
      <c r="A48" s="200">
        <v>44</v>
      </c>
      <c r="C48" s="201">
        <v>98.556149122253018</v>
      </c>
      <c r="D48" s="201">
        <v>248.14226905861406</v>
      </c>
      <c r="F48" s="204">
        <v>78.84491929780242</v>
      </c>
      <c r="G48" s="204">
        <v>190.87866850662618</v>
      </c>
      <c r="I48" s="204">
        <v>315.37967719120968</v>
      </c>
      <c r="J48" s="204">
        <v>763.51467402650474</v>
      </c>
    </row>
    <row r="49" spans="1:10" x14ac:dyDescent="0.2">
      <c r="A49" s="200">
        <v>45</v>
      </c>
      <c r="C49" s="201">
        <v>98.556149122253018</v>
      </c>
      <c r="D49" s="201">
        <v>248.14226905861406</v>
      </c>
      <c r="F49" s="204">
        <v>78.84491929780242</v>
      </c>
      <c r="G49" s="204">
        <v>190.87866850662618</v>
      </c>
      <c r="I49" s="204">
        <v>315.37967719120968</v>
      </c>
      <c r="J49" s="204">
        <v>763.51467402650474</v>
      </c>
    </row>
    <row r="50" spans="1:10" x14ac:dyDescent="0.2">
      <c r="A50" s="200">
        <v>46</v>
      </c>
      <c r="C50" s="201">
        <v>98.556149122253018</v>
      </c>
      <c r="D50" s="201">
        <v>248.14226905861406</v>
      </c>
      <c r="F50" s="204">
        <v>78.84491929780242</v>
      </c>
      <c r="G50" s="204">
        <v>190.87866850662618</v>
      </c>
      <c r="I50" s="204">
        <v>315.37967719120968</v>
      </c>
      <c r="J50" s="204">
        <v>763.51467402650474</v>
      </c>
    </row>
    <row r="51" spans="1:10" x14ac:dyDescent="0.2">
      <c r="A51" s="200">
        <v>47</v>
      </c>
      <c r="C51" s="201">
        <v>98.556149122253018</v>
      </c>
      <c r="D51" s="201">
        <v>248.14226905861406</v>
      </c>
      <c r="F51" s="204">
        <v>78.84491929780242</v>
      </c>
      <c r="G51" s="204">
        <v>190.87866850662618</v>
      </c>
      <c r="I51" s="204">
        <v>315.37967719120968</v>
      </c>
      <c r="J51" s="204">
        <v>763.51467402650474</v>
      </c>
    </row>
    <row r="52" spans="1:10" x14ac:dyDescent="0.2">
      <c r="A52" s="200">
        <v>48</v>
      </c>
      <c r="C52" s="201">
        <v>98.556149122253018</v>
      </c>
      <c r="D52" s="201">
        <v>248.14226905861406</v>
      </c>
      <c r="F52" s="204">
        <v>78.84491929780242</v>
      </c>
      <c r="G52" s="204">
        <v>190.87866850662618</v>
      </c>
      <c r="I52" s="204">
        <v>315.37967719120968</v>
      </c>
      <c r="J52" s="204">
        <v>763.51467402650474</v>
      </c>
    </row>
    <row r="53" spans="1:10" x14ac:dyDescent="0.2">
      <c r="A53" s="200">
        <v>49</v>
      </c>
      <c r="C53" s="201">
        <v>98.556149122253018</v>
      </c>
      <c r="D53" s="201">
        <v>248.14226905861406</v>
      </c>
      <c r="F53" s="204">
        <v>78.84491929780242</v>
      </c>
      <c r="G53" s="204">
        <v>190.87866850662618</v>
      </c>
      <c r="I53" s="204">
        <v>315.37967719120968</v>
      </c>
      <c r="J53" s="204">
        <v>763.51467402650474</v>
      </c>
    </row>
    <row r="54" spans="1:10" x14ac:dyDescent="0.2">
      <c r="A54" s="200">
        <v>50</v>
      </c>
      <c r="C54" s="201">
        <v>98.556149122253018</v>
      </c>
      <c r="D54" s="201">
        <v>248.14226905861406</v>
      </c>
      <c r="F54" s="204">
        <v>78.84491929780242</v>
      </c>
      <c r="G54" s="204">
        <v>190.87866850662618</v>
      </c>
      <c r="I54" s="204">
        <v>315.37967719120968</v>
      </c>
      <c r="J54" s="204">
        <v>763.51467402650474</v>
      </c>
    </row>
    <row r="55" spans="1:10" x14ac:dyDescent="0.2">
      <c r="A55" s="200">
        <v>51</v>
      </c>
      <c r="C55" s="201">
        <v>98.556149122253018</v>
      </c>
      <c r="D55" s="201">
        <v>248.14226905861406</v>
      </c>
      <c r="F55" s="204">
        <v>78.84491929780242</v>
      </c>
      <c r="G55" s="204">
        <v>190.87866850662618</v>
      </c>
      <c r="I55" s="204">
        <v>315.37967719120968</v>
      </c>
      <c r="J55" s="204">
        <v>763.51467402650474</v>
      </c>
    </row>
    <row r="56" spans="1:10" x14ac:dyDescent="0.2">
      <c r="A56" s="200">
        <v>52</v>
      </c>
      <c r="C56" s="201">
        <v>98.556149122253018</v>
      </c>
      <c r="D56" s="201">
        <v>248.14226905861406</v>
      </c>
      <c r="F56" s="204">
        <v>78.84491929780242</v>
      </c>
      <c r="G56" s="204">
        <v>190.87866850662618</v>
      </c>
      <c r="I56" s="204">
        <v>315.37967719120968</v>
      </c>
      <c r="J56" s="204">
        <v>763.51467402650474</v>
      </c>
    </row>
    <row r="57" spans="1:10" x14ac:dyDescent="0.2">
      <c r="A57" s="200">
        <v>53</v>
      </c>
      <c r="C57" s="201">
        <v>98.556149122253018</v>
      </c>
      <c r="D57" s="201">
        <v>248.14226905861406</v>
      </c>
      <c r="F57" s="204">
        <v>78.84491929780242</v>
      </c>
      <c r="G57" s="204">
        <v>190.87866850662618</v>
      </c>
      <c r="I57" s="204">
        <v>315.37967719120968</v>
      </c>
      <c r="J57" s="204">
        <v>763.51467402650474</v>
      </c>
    </row>
    <row r="58" spans="1:10" x14ac:dyDescent="0.2">
      <c r="A58" s="200">
        <v>54</v>
      </c>
      <c r="C58" s="201">
        <v>98.556149122253018</v>
      </c>
      <c r="D58" s="201">
        <v>248.14226905861406</v>
      </c>
      <c r="F58" s="204">
        <v>78.84491929780242</v>
      </c>
      <c r="G58" s="204">
        <v>190.87866850662618</v>
      </c>
      <c r="I58" s="204">
        <v>315.37967719120968</v>
      </c>
      <c r="J58" s="204">
        <v>763.51467402650474</v>
      </c>
    </row>
    <row r="59" spans="1:10" x14ac:dyDescent="0.2">
      <c r="A59" s="200">
        <v>55</v>
      </c>
      <c r="C59" s="201">
        <v>98.556149122253018</v>
      </c>
      <c r="D59" s="201">
        <v>248.14226905861406</v>
      </c>
      <c r="F59" s="204">
        <v>78.84491929780242</v>
      </c>
      <c r="G59" s="204">
        <v>190.87866850662618</v>
      </c>
      <c r="I59" s="204">
        <v>315.37967719120968</v>
      </c>
      <c r="J59" s="204">
        <v>763.51467402650474</v>
      </c>
    </row>
    <row r="60" spans="1:10" x14ac:dyDescent="0.2">
      <c r="A60" s="200">
        <v>56</v>
      </c>
      <c r="C60" s="201">
        <v>98.556149122253018</v>
      </c>
      <c r="D60" s="201">
        <v>248.14226905861406</v>
      </c>
      <c r="F60" s="204">
        <v>78.84491929780242</v>
      </c>
      <c r="G60" s="204">
        <v>190.87866850662618</v>
      </c>
      <c r="I60" s="204">
        <v>315.37967719120968</v>
      </c>
      <c r="J60" s="204">
        <v>763.51467402650474</v>
      </c>
    </row>
    <row r="61" spans="1:10" x14ac:dyDescent="0.2">
      <c r="A61" s="200">
        <v>57</v>
      </c>
      <c r="C61" s="201">
        <v>98.556149122253018</v>
      </c>
      <c r="D61" s="201">
        <v>248.14226905861406</v>
      </c>
      <c r="F61" s="204">
        <v>78.84491929780242</v>
      </c>
      <c r="G61" s="204">
        <v>190.87866850662618</v>
      </c>
      <c r="I61" s="204">
        <v>315.37967719120968</v>
      </c>
      <c r="J61" s="204">
        <v>763.51467402650474</v>
      </c>
    </row>
    <row r="62" spans="1:10" x14ac:dyDescent="0.2">
      <c r="A62" s="200">
        <v>58</v>
      </c>
      <c r="C62" s="201">
        <v>98.556149122253018</v>
      </c>
      <c r="D62" s="201">
        <v>248.14226905861406</v>
      </c>
      <c r="F62" s="204">
        <v>78.84491929780242</v>
      </c>
      <c r="G62" s="204">
        <v>190.87866850662618</v>
      </c>
      <c r="I62" s="204">
        <v>315.37967719120968</v>
      </c>
      <c r="J62" s="204">
        <v>763.51467402650474</v>
      </c>
    </row>
    <row r="63" spans="1:10" x14ac:dyDescent="0.2">
      <c r="A63" s="200">
        <v>59</v>
      </c>
      <c r="C63" s="201">
        <v>98.556149122253018</v>
      </c>
      <c r="D63" s="201">
        <v>248.14226905861406</v>
      </c>
      <c r="F63" s="204">
        <v>78.84491929780242</v>
      </c>
      <c r="G63" s="204">
        <v>190.87866850662618</v>
      </c>
      <c r="I63" s="204">
        <v>315.37967719120968</v>
      </c>
      <c r="J63" s="204">
        <v>763.51467402650474</v>
      </c>
    </row>
    <row r="64" spans="1:10" x14ac:dyDescent="0.2">
      <c r="A64" s="200">
        <v>60</v>
      </c>
      <c r="C64" s="201">
        <v>98.556149122253018</v>
      </c>
      <c r="D64" s="201">
        <v>248.14226905861406</v>
      </c>
      <c r="F64" s="204">
        <v>78.84491929780242</v>
      </c>
      <c r="G64" s="204">
        <v>190.87866850662618</v>
      </c>
      <c r="I64" s="204">
        <v>315.37967719120968</v>
      </c>
      <c r="J64" s="204">
        <v>763.51467402650474</v>
      </c>
    </row>
    <row r="65" spans="1:10" x14ac:dyDescent="0.2">
      <c r="A65" s="200">
        <v>61</v>
      </c>
      <c r="C65" s="201">
        <v>98.556149122253018</v>
      </c>
      <c r="D65" s="201">
        <v>248.14226905861406</v>
      </c>
      <c r="F65" s="204">
        <v>78.84491929780242</v>
      </c>
      <c r="G65" s="204">
        <v>190.87866850662618</v>
      </c>
      <c r="I65" s="204">
        <v>315.37967719120968</v>
      </c>
      <c r="J65" s="204">
        <v>763.51467402650474</v>
      </c>
    </row>
    <row r="66" spans="1:10" x14ac:dyDescent="0.2">
      <c r="A66" s="200">
        <v>62</v>
      </c>
      <c r="C66" s="201">
        <v>98.556149122253018</v>
      </c>
      <c r="D66" s="201">
        <v>248.14226905861406</v>
      </c>
      <c r="F66" s="204">
        <v>78.84491929780242</v>
      </c>
      <c r="G66" s="204">
        <v>190.87866850662618</v>
      </c>
      <c r="I66" s="204">
        <v>315.37967719120968</v>
      </c>
      <c r="J66" s="204">
        <v>763.51467402650474</v>
      </c>
    </row>
    <row r="67" spans="1:10" x14ac:dyDescent="0.2">
      <c r="A67" s="200">
        <v>63</v>
      </c>
      <c r="C67" s="201">
        <v>98.556149122253018</v>
      </c>
      <c r="D67" s="201">
        <v>248.14226905861406</v>
      </c>
      <c r="F67" s="204">
        <v>78.84491929780242</v>
      </c>
      <c r="G67" s="204">
        <v>190.87866850662618</v>
      </c>
      <c r="I67" s="204">
        <v>315.37967719120968</v>
      </c>
      <c r="J67" s="204">
        <v>763.51467402650474</v>
      </c>
    </row>
    <row r="68" spans="1:10" x14ac:dyDescent="0.2">
      <c r="A68" s="200">
        <v>64</v>
      </c>
      <c r="C68" s="201">
        <v>98.556149122253018</v>
      </c>
      <c r="D68" s="201">
        <v>248.14226905861406</v>
      </c>
      <c r="F68" s="204">
        <v>78.84491929780242</v>
      </c>
      <c r="G68" s="204">
        <v>190.87866850662618</v>
      </c>
      <c r="I68" s="204">
        <v>315.37967719120968</v>
      </c>
      <c r="J68" s="204">
        <v>763.51467402650474</v>
      </c>
    </row>
    <row r="69" spans="1:10" x14ac:dyDescent="0.2">
      <c r="A69" s="200">
        <v>65</v>
      </c>
      <c r="C69" s="201">
        <v>98.556149122253018</v>
      </c>
      <c r="D69" s="201">
        <v>248.14226905861406</v>
      </c>
      <c r="F69" s="204">
        <v>78.84491929780242</v>
      </c>
      <c r="G69" s="204">
        <v>190.87866850662618</v>
      </c>
      <c r="I69" s="204">
        <v>315.37967719120968</v>
      </c>
      <c r="J69" s="204">
        <v>763.51467402650474</v>
      </c>
    </row>
    <row r="70" spans="1:10" x14ac:dyDescent="0.2">
      <c r="A70" s="200">
        <v>66</v>
      </c>
      <c r="C70" s="201">
        <v>98.556149122253018</v>
      </c>
      <c r="D70" s="201">
        <v>248.14226905861406</v>
      </c>
      <c r="F70" s="204">
        <v>78.84491929780242</v>
      </c>
      <c r="G70" s="204">
        <v>190.87866850662618</v>
      </c>
      <c r="I70" s="204">
        <v>315.37967719120968</v>
      </c>
      <c r="J70" s="204">
        <v>763.51467402650474</v>
      </c>
    </row>
    <row r="71" spans="1:10" x14ac:dyDescent="0.2">
      <c r="A71" s="200">
        <v>67</v>
      </c>
      <c r="C71" s="201">
        <v>98.556149122253018</v>
      </c>
      <c r="D71" s="201">
        <v>248.14226905861406</v>
      </c>
      <c r="F71" s="204">
        <v>78.84491929780242</v>
      </c>
      <c r="G71" s="204">
        <v>190.87866850662618</v>
      </c>
      <c r="I71" s="204">
        <v>315.37967719120968</v>
      </c>
      <c r="J71" s="204">
        <v>763.51467402650474</v>
      </c>
    </row>
    <row r="72" spans="1:10" x14ac:dyDescent="0.2">
      <c r="A72" s="200">
        <v>68</v>
      </c>
      <c r="C72" s="201">
        <v>98.556149122253018</v>
      </c>
      <c r="D72" s="201">
        <v>248.14226905861406</v>
      </c>
      <c r="F72" s="204">
        <v>78.84491929780242</v>
      </c>
      <c r="G72" s="204">
        <v>190.87866850662618</v>
      </c>
      <c r="I72" s="204">
        <v>315.37967719120968</v>
      </c>
      <c r="J72" s="204">
        <v>763.51467402650474</v>
      </c>
    </row>
    <row r="73" spans="1:10" x14ac:dyDescent="0.2">
      <c r="A73" s="200">
        <v>69</v>
      </c>
      <c r="C73" s="201">
        <v>98.556149122253018</v>
      </c>
      <c r="D73" s="201">
        <v>248.14226905861406</v>
      </c>
      <c r="F73" s="204">
        <v>78.84491929780242</v>
      </c>
      <c r="G73" s="204">
        <v>190.87866850662618</v>
      </c>
      <c r="I73" s="204">
        <v>315.37967719120968</v>
      </c>
      <c r="J73" s="204">
        <v>763.51467402650474</v>
      </c>
    </row>
    <row r="74" spans="1:10" x14ac:dyDescent="0.2">
      <c r="A74" s="200">
        <v>70</v>
      </c>
      <c r="C74" s="201">
        <v>98.556149122253018</v>
      </c>
      <c r="D74" s="201">
        <v>248.14226905861406</v>
      </c>
      <c r="F74" s="204">
        <v>78.84491929780242</v>
      </c>
      <c r="G74" s="204">
        <v>190.87866850662618</v>
      </c>
      <c r="I74" s="204">
        <v>315.37967719120968</v>
      </c>
      <c r="J74" s="204">
        <v>763.51467402650474</v>
      </c>
    </row>
    <row r="75" spans="1:10" x14ac:dyDescent="0.2">
      <c r="A75" s="200">
        <v>71</v>
      </c>
      <c r="C75" s="201">
        <v>98.556149122253018</v>
      </c>
      <c r="D75" s="201">
        <v>248.14226905861406</v>
      </c>
      <c r="F75" s="204">
        <v>78.84491929780242</v>
      </c>
      <c r="G75" s="204">
        <v>190.87866850662618</v>
      </c>
      <c r="I75" s="204">
        <v>315.37967719120968</v>
      </c>
      <c r="J75" s="204">
        <v>763.51467402650474</v>
      </c>
    </row>
    <row r="76" spans="1:10" x14ac:dyDescent="0.2">
      <c r="A76" s="200">
        <v>72</v>
      </c>
      <c r="C76" s="201">
        <v>98.556149122253018</v>
      </c>
      <c r="D76" s="201">
        <v>248.14226905861406</v>
      </c>
      <c r="F76" s="204">
        <v>78.84491929780242</v>
      </c>
      <c r="G76" s="204">
        <v>190.87866850662618</v>
      </c>
      <c r="I76" s="204">
        <v>315.37967719120968</v>
      </c>
      <c r="J76" s="204">
        <v>763.51467402650474</v>
      </c>
    </row>
    <row r="77" spans="1:10" x14ac:dyDescent="0.2">
      <c r="A77" s="200">
        <v>73</v>
      </c>
      <c r="C77" s="201">
        <v>98.556149122253018</v>
      </c>
      <c r="D77" s="201">
        <v>248.14226905861406</v>
      </c>
      <c r="F77" s="204">
        <v>78.84491929780242</v>
      </c>
      <c r="G77" s="204">
        <v>190.87866850662618</v>
      </c>
      <c r="I77" s="204">
        <v>315.37967719120968</v>
      </c>
      <c r="J77" s="204">
        <v>763.51467402650474</v>
      </c>
    </row>
    <row r="78" spans="1:10" x14ac:dyDescent="0.2">
      <c r="A78" s="200">
        <v>74</v>
      </c>
      <c r="C78" s="201">
        <v>98.556149122253018</v>
      </c>
      <c r="D78" s="201">
        <v>248.14226905861406</v>
      </c>
      <c r="F78" s="204">
        <v>78.84491929780242</v>
      </c>
      <c r="G78" s="204">
        <v>190.87866850662618</v>
      </c>
      <c r="I78" s="204">
        <v>315.37967719120968</v>
      </c>
      <c r="J78" s="204">
        <v>763.51467402650474</v>
      </c>
    </row>
    <row r="79" spans="1:10" x14ac:dyDescent="0.2">
      <c r="A79" s="200">
        <v>75</v>
      </c>
      <c r="C79" s="201">
        <v>98.556149122253018</v>
      </c>
      <c r="D79" s="201">
        <v>248.14226905861406</v>
      </c>
      <c r="F79" s="204">
        <v>78.84491929780242</v>
      </c>
      <c r="G79" s="204">
        <v>190.87866850662618</v>
      </c>
      <c r="I79" s="204">
        <v>315.37967719120968</v>
      </c>
      <c r="J79" s="204">
        <v>763.51467402650474</v>
      </c>
    </row>
    <row r="80" spans="1:10" x14ac:dyDescent="0.2">
      <c r="A80" s="200">
        <v>76</v>
      </c>
      <c r="C80" s="201">
        <v>98.556149122253018</v>
      </c>
      <c r="D80" s="201">
        <v>248.14226905861406</v>
      </c>
      <c r="F80" s="204">
        <v>78.84491929780242</v>
      </c>
      <c r="G80" s="204">
        <v>190.87866850662618</v>
      </c>
      <c r="I80" s="204">
        <v>315.37967719120968</v>
      </c>
      <c r="J80" s="204">
        <v>763.51467402650474</v>
      </c>
    </row>
    <row r="81" spans="1:10" x14ac:dyDescent="0.2">
      <c r="A81" s="200">
        <v>77</v>
      </c>
      <c r="C81" s="201">
        <v>98.556149122253018</v>
      </c>
      <c r="D81" s="201">
        <v>248.14226905861406</v>
      </c>
      <c r="F81" s="204">
        <v>78.84491929780242</v>
      </c>
      <c r="G81" s="204">
        <v>190.87866850662618</v>
      </c>
      <c r="I81" s="204">
        <v>315.37967719120968</v>
      </c>
      <c r="J81" s="204">
        <v>763.51467402650474</v>
      </c>
    </row>
    <row r="82" spans="1:10" x14ac:dyDescent="0.2">
      <c r="A82" s="200">
        <v>78</v>
      </c>
      <c r="C82" s="201">
        <v>98.556149122253018</v>
      </c>
      <c r="D82" s="201">
        <v>248.14226905861406</v>
      </c>
      <c r="F82" s="204">
        <v>78.84491929780242</v>
      </c>
      <c r="G82" s="204">
        <v>190.87866850662618</v>
      </c>
      <c r="I82" s="204">
        <v>315.37967719120968</v>
      </c>
      <c r="J82" s="204">
        <v>763.51467402650474</v>
      </c>
    </row>
    <row r="83" spans="1:10" x14ac:dyDescent="0.2">
      <c r="A83" s="200">
        <v>79</v>
      </c>
      <c r="C83" s="201">
        <v>98.556149122253018</v>
      </c>
      <c r="D83" s="201">
        <v>248.14226905861406</v>
      </c>
      <c r="F83" s="204">
        <v>78.84491929780242</v>
      </c>
      <c r="G83" s="204">
        <v>190.87866850662618</v>
      </c>
      <c r="I83" s="204">
        <v>315.37967719120968</v>
      </c>
      <c r="J83" s="204">
        <v>763.51467402650474</v>
      </c>
    </row>
    <row r="84" spans="1:10" x14ac:dyDescent="0.2">
      <c r="A84" s="200">
        <v>80</v>
      </c>
      <c r="C84" s="201">
        <v>98.556149122253018</v>
      </c>
      <c r="D84" s="201">
        <v>248.14226905861406</v>
      </c>
      <c r="F84" s="204">
        <v>78.84491929780242</v>
      </c>
      <c r="G84" s="204">
        <v>190.87866850662618</v>
      </c>
      <c r="I84" s="204">
        <v>315.37967719120968</v>
      </c>
      <c r="J84" s="204">
        <v>763.51467402650474</v>
      </c>
    </row>
    <row r="85" spans="1:10" x14ac:dyDescent="0.2">
      <c r="A85" s="200">
        <v>81</v>
      </c>
      <c r="C85" s="201">
        <v>98.556149122253018</v>
      </c>
      <c r="D85" s="201">
        <v>248.14226905861406</v>
      </c>
      <c r="F85" s="204">
        <v>78.84491929780242</v>
      </c>
      <c r="G85" s="204">
        <v>190.87866850662618</v>
      </c>
      <c r="I85" s="204">
        <v>315.37967719120968</v>
      </c>
      <c r="J85" s="204">
        <v>763.51467402650474</v>
      </c>
    </row>
    <row r="86" spans="1:10" x14ac:dyDescent="0.2">
      <c r="A86" s="200">
        <v>82</v>
      </c>
      <c r="C86" s="201">
        <v>98.556149122253018</v>
      </c>
      <c r="D86" s="201">
        <v>248.14226905861406</v>
      </c>
      <c r="F86" s="204">
        <v>78.84491929780242</v>
      </c>
      <c r="G86" s="204">
        <v>190.87866850662618</v>
      </c>
      <c r="I86" s="204">
        <v>315.37967719120968</v>
      </c>
      <c r="J86" s="204">
        <v>763.51467402650474</v>
      </c>
    </row>
    <row r="87" spans="1:10" x14ac:dyDescent="0.2">
      <c r="A87" s="200">
        <v>83</v>
      </c>
      <c r="C87" s="201">
        <v>98.556149122253018</v>
      </c>
      <c r="D87" s="201">
        <v>248.14226905861406</v>
      </c>
      <c r="F87" s="204">
        <v>78.84491929780242</v>
      </c>
      <c r="G87" s="204">
        <v>190.87866850662618</v>
      </c>
      <c r="I87" s="204">
        <v>315.37967719120968</v>
      </c>
      <c r="J87" s="204">
        <v>763.51467402650474</v>
      </c>
    </row>
    <row r="88" spans="1:10" x14ac:dyDescent="0.2">
      <c r="A88" s="200">
        <v>84</v>
      </c>
      <c r="C88" s="201">
        <v>98.556149122253018</v>
      </c>
      <c r="D88" s="201">
        <v>248.14226905861406</v>
      </c>
      <c r="F88" s="204">
        <v>78.84491929780242</v>
      </c>
      <c r="G88" s="204">
        <v>190.87866850662618</v>
      </c>
      <c r="I88" s="204">
        <v>315.37967719120968</v>
      </c>
      <c r="J88" s="204">
        <v>763.51467402650474</v>
      </c>
    </row>
    <row r="89" spans="1:10" x14ac:dyDescent="0.2">
      <c r="A89" s="200">
        <v>85</v>
      </c>
      <c r="C89" s="201">
        <v>98.556149122253018</v>
      </c>
      <c r="D89" s="201">
        <v>248.14226905861406</v>
      </c>
      <c r="F89" s="204">
        <v>78.84491929780242</v>
      </c>
      <c r="G89" s="204">
        <v>190.87866850662618</v>
      </c>
      <c r="I89" s="204">
        <v>315.37967719120968</v>
      </c>
      <c r="J89" s="204">
        <v>763.51467402650474</v>
      </c>
    </row>
    <row r="90" spans="1:10" x14ac:dyDescent="0.2">
      <c r="A90" s="200">
        <v>86</v>
      </c>
      <c r="C90" s="201">
        <v>98.556149122253018</v>
      </c>
      <c r="D90" s="201">
        <v>248.14226905861406</v>
      </c>
      <c r="F90" s="204">
        <v>78.84491929780242</v>
      </c>
      <c r="G90" s="204">
        <v>190.87866850662618</v>
      </c>
      <c r="I90" s="204">
        <v>315.37967719120968</v>
      </c>
      <c r="J90" s="204">
        <v>763.51467402650474</v>
      </c>
    </row>
    <row r="91" spans="1:10" x14ac:dyDescent="0.2">
      <c r="A91" s="200">
        <v>87</v>
      </c>
      <c r="C91" s="201">
        <v>98.556149122253018</v>
      </c>
      <c r="D91" s="201">
        <v>248.14226905861406</v>
      </c>
      <c r="F91" s="204">
        <v>78.84491929780242</v>
      </c>
      <c r="G91" s="204">
        <v>190.87866850662618</v>
      </c>
      <c r="I91" s="204">
        <v>315.37967719120968</v>
      </c>
      <c r="J91" s="204">
        <v>763.51467402650474</v>
      </c>
    </row>
    <row r="92" spans="1:10" x14ac:dyDescent="0.2">
      <c r="A92" s="200">
        <v>88</v>
      </c>
      <c r="C92" s="201">
        <v>98.556149122253018</v>
      </c>
      <c r="D92" s="201">
        <v>248.14226905861406</v>
      </c>
      <c r="F92" s="204">
        <v>78.84491929780242</v>
      </c>
      <c r="G92" s="204">
        <v>190.87866850662618</v>
      </c>
      <c r="I92" s="204">
        <v>315.37967719120968</v>
      </c>
      <c r="J92" s="204">
        <v>763.51467402650474</v>
      </c>
    </row>
    <row r="93" spans="1:10" x14ac:dyDescent="0.2">
      <c r="A93" s="200">
        <v>89</v>
      </c>
      <c r="C93" s="201">
        <v>98.556149122253018</v>
      </c>
      <c r="D93" s="201">
        <v>248.14226905861406</v>
      </c>
      <c r="F93" s="204">
        <v>78.84491929780242</v>
      </c>
      <c r="G93" s="204">
        <v>190.87866850662618</v>
      </c>
      <c r="I93" s="204">
        <v>315.37967719120968</v>
      </c>
      <c r="J93" s="204">
        <v>763.51467402650474</v>
      </c>
    </row>
    <row r="94" spans="1:10" x14ac:dyDescent="0.2">
      <c r="A94" s="200">
        <v>90</v>
      </c>
      <c r="C94" s="201">
        <v>98.556149122253018</v>
      </c>
      <c r="D94" s="201">
        <v>248.14226905861406</v>
      </c>
      <c r="F94" s="204">
        <v>78.84491929780242</v>
      </c>
      <c r="G94" s="204">
        <v>190.87866850662618</v>
      </c>
      <c r="I94" s="204">
        <v>315.37967719120968</v>
      </c>
      <c r="J94" s="204">
        <v>763.51467402650474</v>
      </c>
    </row>
    <row r="95" spans="1:10" x14ac:dyDescent="0.2">
      <c r="A95" s="200">
        <v>91</v>
      </c>
      <c r="C95" s="201">
        <v>98.556149122253018</v>
      </c>
      <c r="D95" s="201">
        <v>248.14226905861406</v>
      </c>
      <c r="F95" s="204">
        <v>78.84491929780242</v>
      </c>
      <c r="G95" s="204">
        <v>190.87866850662618</v>
      </c>
      <c r="I95" s="204">
        <v>315.37967719120968</v>
      </c>
      <c r="J95" s="204">
        <v>763.51467402650474</v>
      </c>
    </row>
    <row r="96" spans="1:10" x14ac:dyDescent="0.2">
      <c r="A96" s="200">
        <v>92</v>
      </c>
      <c r="C96" s="201">
        <v>98.556149122253018</v>
      </c>
      <c r="D96" s="201">
        <v>248.14226905861406</v>
      </c>
      <c r="F96" s="204">
        <v>78.84491929780242</v>
      </c>
      <c r="G96" s="204">
        <v>190.87866850662618</v>
      </c>
      <c r="I96" s="204">
        <v>315.37967719120968</v>
      </c>
      <c r="J96" s="204">
        <v>763.51467402650474</v>
      </c>
    </row>
    <row r="97" spans="1:10" x14ac:dyDescent="0.2">
      <c r="A97" s="200">
        <v>93</v>
      </c>
      <c r="C97" s="201">
        <v>98.556149122253018</v>
      </c>
      <c r="D97" s="201">
        <v>248.14226905861406</v>
      </c>
      <c r="F97" s="204">
        <v>78.84491929780242</v>
      </c>
      <c r="G97" s="204">
        <v>190.87866850662618</v>
      </c>
      <c r="I97" s="204">
        <v>315.37967719120968</v>
      </c>
      <c r="J97" s="204">
        <v>763.51467402650474</v>
      </c>
    </row>
    <row r="98" spans="1:10" x14ac:dyDescent="0.2">
      <c r="A98" s="200">
        <v>94</v>
      </c>
      <c r="C98" s="201">
        <v>98.556149122253018</v>
      </c>
      <c r="D98" s="201">
        <v>248.14226905861406</v>
      </c>
      <c r="F98" s="204">
        <v>78.84491929780242</v>
      </c>
      <c r="G98" s="204">
        <v>190.87866850662618</v>
      </c>
      <c r="I98" s="204">
        <v>315.37967719120968</v>
      </c>
      <c r="J98" s="204">
        <v>763.51467402650474</v>
      </c>
    </row>
    <row r="99" spans="1:10" x14ac:dyDescent="0.2">
      <c r="A99" s="200">
        <v>95</v>
      </c>
      <c r="C99" s="201">
        <v>98.556149122253018</v>
      </c>
      <c r="D99" s="201">
        <v>248.14226905861406</v>
      </c>
      <c r="F99" s="204">
        <v>78.84491929780242</v>
      </c>
      <c r="G99" s="204">
        <v>190.87866850662618</v>
      </c>
      <c r="I99" s="204">
        <v>315.37967719120968</v>
      </c>
      <c r="J99" s="204">
        <v>763.51467402650474</v>
      </c>
    </row>
    <row r="100" spans="1:10" x14ac:dyDescent="0.2">
      <c r="A100" s="200">
        <v>96</v>
      </c>
      <c r="C100" s="201">
        <v>98.556149122253018</v>
      </c>
      <c r="D100" s="201">
        <v>248.14226905861406</v>
      </c>
      <c r="F100" s="204">
        <v>78.84491929780242</v>
      </c>
      <c r="G100" s="204">
        <v>190.87866850662618</v>
      </c>
      <c r="I100" s="204">
        <v>315.37967719120968</v>
      </c>
      <c r="J100" s="204">
        <v>763.51467402650474</v>
      </c>
    </row>
    <row r="101" spans="1:10" x14ac:dyDescent="0.2">
      <c r="A101" s="200">
        <v>97</v>
      </c>
      <c r="C101" s="201">
        <v>98.556149122253018</v>
      </c>
      <c r="D101" s="201">
        <v>248.14226905861406</v>
      </c>
      <c r="F101" s="204">
        <v>78.84491929780242</v>
      </c>
      <c r="G101" s="204">
        <v>190.87866850662618</v>
      </c>
      <c r="I101" s="204">
        <v>315.37967719120968</v>
      </c>
      <c r="J101" s="204">
        <v>763.51467402650474</v>
      </c>
    </row>
    <row r="102" spans="1:10" x14ac:dyDescent="0.2">
      <c r="A102" s="200">
        <v>98</v>
      </c>
      <c r="C102" s="201">
        <v>98.556149122253018</v>
      </c>
      <c r="D102" s="201">
        <v>248.14226905861406</v>
      </c>
      <c r="F102" s="204">
        <v>78.84491929780242</v>
      </c>
      <c r="G102" s="204">
        <v>190.87866850662618</v>
      </c>
      <c r="I102" s="204">
        <v>315.37967719120968</v>
      </c>
      <c r="J102" s="204">
        <v>763.51467402650474</v>
      </c>
    </row>
    <row r="103" spans="1:10" x14ac:dyDescent="0.2">
      <c r="A103" s="200">
        <v>99</v>
      </c>
      <c r="C103" s="201">
        <v>98.556149122253018</v>
      </c>
      <c r="D103" s="201">
        <v>248.14226905861406</v>
      </c>
      <c r="F103" s="204">
        <v>78.84491929780242</v>
      </c>
      <c r="G103" s="204">
        <v>190.87866850662618</v>
      </c>
      <c r="I103" s="204">
        <v>315.37967719120968</v>
      </c>
      <c r="J103" s="204">
        <v>763.51467402650474</v>
      </c>
    </row>
    <row r="104" spans="1:10" x14ac:dyDescent="0.2">
      <c r="A104" s="200">
        <v>100</v>
      </c>
      <c r="C104" s="201">
        <v>98.556149122253018</v>
      </c>
      <c r="D104" s="201">
        <v>248.14226905861406</v>
      </c>
      <c r="F104" s="204">
        <v>78.84491929780242</v>
      </c>
      <c r="G104" s="204">
        <v>190.87866850662618</v>
      </c>
      <c r="I104" s="204">
        <v>315.37967719120968</v>
      </c>
      <c r="J104" s="204">
        <v>763.51467402650474</v>
      </c>
    </row>
    <row r="105" spans="1:10" x14ac:dyDescent="0.2">
      <c r="A105" s="200">
        <v>101</v>
      </c>
      <c r="C105" s="201">
        <v>98.556149122253018</v>
      </c>
      <c r="D105" s="201">
        <v>248.14226905861406</v>
      </c>
      <c r="F105" s="204">
        <v>78.84491929780242</v>
      </c>
      <c r="G105" s="204">
        <v>190.87866850662618</v>
      </c>
      <c r="I105" s="204">
        <v>315.37967719120968</v>
      </c>
      <c r="J105" s="204">
        <v>763.51467402650474</v>
      </c>
    </row>
    <row r="106" spans="1:10" x14ac:dyDescent="0.2">
      <c r="A106" s="200">
        <v>102</v>
      </c>
      <c r="C106" s="201">
        <v>98.556149122253018</v>
      </c>
      <c r="D106" s="201">
        <v>248.14226905861406</v>
      </c>
      <c r="F106" s="204">
        <v>78.84491929780242</v>
      </c>
      <c r="G106" s="204">
        <v>190.87866850662618</v>
      </c>
      <c r="I106" s="204">
        <v>315.37967719120968</v>
      </c>
      <c r="J106" s="204">
        <v>763.51467402650474</v>
      </c>
    </row>
    <row r="107" spans="1:10" x14ac:dyDescent="0.2">
      <c r="A107" s="200">
        <v>103</v>
      </c>
      <c r="C107" s="201">
        <v>98.556149122253018</v>
      </c>
      <c r="D107" s="201">
        <v>248.14226905861406</v>
      </c>
      <c r="F107" s="204">
        <v>78.84491929780242</v>
      </c>
      <c r="G107" s="204">
        <v>190.87866850662618</v>
      </c>
      <c r="I107" s="204">
        <v>315.37967719120968</v>
      </c>
      <c r="J107" s="204">
        <v>763.51467402650474</v>
      </c>
    </row>
    <row r="108" spans="1:10" x14ac:dyDescent="0.2">
      <c r="A108" s="200">
        <v>104</v>
      </c>
      <c r="C108" s="201">
        <v>98.556149122253018</v>
      </c>
      <c r="D108" s="201">
        <v>248.14226905861406</v>
      </c>
      <c r="F108" s="204">
        <v>78.84491929780242</v>
      </c>
      <c r="G108" s="204">
        <v>190.87866850662618</v>
      </c>
      <c r="I108" s="204">
        <v>315.37967719120968</v>
      </c>
      <c r="J108" s="204">
        <v>763.51467402650474</v>
      </c>
    </row>
    <row r="109" spans="1:10" x14ac:dyDescent="0.2">
      <c r="A109" s="200">
        <v>105</v>
      </c>
      <c r="C109" s="201">
        <v>98.556149122253018</v>
      </c>
      <c r="D109" s="201">
        <v>248.14226905861406</v>
      </c>
      <c r="F109" s="204">
        <v>78.84491929780242</v>
      </c>
      <c r="G109" s="204">
        <v>190.87866850662618</v>
      </c>
      <c r="I109" s="204">
        <v>315.37967719120968</v>
      </c>
      <c r="J109" s="204">
        <v>763.51467402650474</v>
      </c>
    </row>
    <row r="110" spans="1:10" x14ac:dyDescent="0.2">
      <c r="A110" s="200">
        <v>106</v>
      </c>
      <c r="C110" s="201">
        <v>98.556149122253018</v>
      </c>
      <c r="D110" s="201">
        <v>248.14226905861406</v>
      </c>
      <c r="F110" s="204">
        <v>78.84491929780242</v>
      </c>
      <c r="G110" s="204">
        <v>190.87866850662618</v>
      </c>
      <c r="I110" s="204">
        <v>315.37967719120968</v>
      </c>
      <c r="J110" s="204">
        <v>763.51467402650474</v>
      </c>
    </row>
    <row r="111" spans="1:10" x14ac:dyDescent="0.2">
      <c r="A111" s="200">
        <v>107</v>
      </c>
      <c r="C111" s="201">
        <v>98.556149122253018</v>
      </c>
      <c r="D111" s="201">
        <v>248.14226905861406</v>
      </c>
      <c r="F111" s="204">
        <v>78.84491929780242</v>
      </c>
      <c r="G111" s="204">
        <v>190.87866850662618</v>
      </c>
      <c r="I111" s="204">
        <v>315.37967719120968</v>
      </c>
      <c r="J111" s="204">
        <v>763.51467402650474</v>
      </c>
    </row>
    <row r="112" spans="1:10" x14ac:dyDescent="0.2">
      <c r="A112" s="200">
        <v>108</v>
      </c>
      <c r="C112" s="201">
        <v>98.556149122253018</v>
      </c>
      <c r="D112" s="201">
        <v>248.14226905861406</v>
      </c>
      <c r="F112" s="204">
        <v>78.84491929780242</v>
      </c>
      <c r="G112" s="204">
        <v>190.87866850662618</v>
      </c>
      <c r="I112" s="204">
        <v>315.37967719120968</v>
      </c>
      <c r="J112" s="204">
        <v>763.51467402650474</v>
      </c>
    </row>
    <row r="113" spans="1:10" x14ac:dyDescent="0.2">
      <c r="A113" s="200">
        <v>109</v>
      </c>
      <c r="C113" s="201">
        <v>98.556149122253018</v>
      </c>
      <c r="D113" s="201">
        <v>248.14226905861406</v>
      </c>
      <c r="F113" s="204">
        <v>78.84491929780242</v>
      </c>
      <c r="G113" s="204">
        <v>190.87866850662618</v>
      </c>
      <c r="I113" s="204">
        <v>315.37967719120968</v>
      </c>
      <c r="J113" s="204">
        <v>763.51467402650474</v>
      </c>
    </row>
    <row r="114" spans="1:10" x14ac:dyDescent="0.2">
      <c r="A114" s="200">
        <v>110</v>
      </c>
      <c r="C114" s="201">
        <v>98.556149122253018</v>
      </c>
      <c r="D114" s="201">
        <v>248.14226905861406</v>
      </c>
      <c r="F114" s="204">
        <v>78.84491929780242</v>
      </c>
      <c r="G114" s="204">
        <v>190.87866850662618</v>
      </c>
      <c r="I114" s="204">
        <v>315.37967719120968</v>
      </c>
      <c r="J114" s="204">
        <v>763.51467402650474</v>
      </c>
    </row>
    <row r="115" spans="1:10" x14ac:dyDescent="0.2">
      <c r="A115" s="200">
        <v>111</v>
      </c>
      <c r="C115" s="201">
        <v>98.556149122253018</v>
      </c>
      <c r="D115" s="201">
        <v>248.14226905861406</v>
      </c>
      <c r="F115" s="204">
        <v>78.84491929780242</v>
      </c>
      <c r="G115" s="204">
        <v>190.87866850662618</v>
      </c>
      <c r="I115" s="204">
        <v>315.37967719120968</v>
      </c>
      <c r="J115" s="204">
        <v>763.51467402650474</v>
      </c>
    </row>
    <row r="116" spans="1:10" x14ac:dyDescent="0.2">
      <c r="A116" s="200">
        <v>112</v>
      </c>
      <c r="C116" s="201">
        <v>98.556149122253018</v>
      </c>
      <c r="D116" s="201">
        <v>248.14226905861406</v>
      </c>
      <c r="F116" s="204">
        <v>78.84491929780242</v>
      </c>
      <c r="G116" s="204">
        <v>190.87866850662618</v>
      </c>
      <c r="I116" s="204">
        <v>315.37967719120968</v>
      </c>
      <c r="J116" s="204">
        <v>763.51467402650474</v>
      </c>
    </row>
    <row r="117" spans="1:10" x14ac:dyDescent="0.2">
      <c r="A117" s="200">
        <v>113</v>
      </c>
      <c r="C117" s="201">
        <v>98.556149122253018</v>
      </c>
      <c r="D117" s="201">
        <v>248.14226905861406</v>
      </c>
      <c r="F117" s="204">
        <v>78.84491929780242</v>
      </c>
      <c r="G117" s="204">
        <v>190.87866850662618</v>
      </c>
      <c r="I117" s="204">
        <v>315.37967719120968</v>
      </c>
      <c r="J117" s="204">
        <v>763.51467402650474</v>
      </c>
    </row>
    <row r="118" spans="1:10" x14ac:dyDescent="0.2">
      <c r="A118" s="200">
        <v>114</v>
      </c>
      <c r="C118" s="201">
        <v>98.556149122253018</v>
      </c>
      <c r="D118" s="201">
        <v>248.14226905861406</v>
      </c>
      <c r="F118" s="204">
        <v>78.84491929780242</v>
      </c>
      <c r="G118" s="204">
        <v>190.87866850662618</v>
      </c>
      <c r="I118" s="204">
        <v>315.37967719120968</v>
      </c>
      <c r="J118" s="204">
        <v>763.51467402650474</v>
      </c>
    </row>
    <row r="119" spans="1:10" x14ac:dyDescent="0.2">
      <c r="A119" s="200">
        <v>115</v>
      </c>
      <c r="C119" s="201">
        <v>98.556149122253018</v>
      </c>
      <c r="D119" s="201">
        <v>248.14226905861406</v>
      </c>
      <c r="F119" s="204">
        <v>78.84491929780242</v>
      </c>
      <c r="G119" s="204">
        <v>190.87866850662618</v>
      </c>
      <c r="I119" s="204">
        <v>315.37967719120968</v>
      </c>
      <c r="J119" s="204">
        <v>763.51467402650474</v>
      </c>
    </row>
    <row r="120" spans="1:10" x14ac:dyDescent="0.2">
      <c r="A120" s="200">
        <v>116</v>
      </c>
      <c r="C120" s="201">
        <v>98.556149122253018</v>
      </c>
      <c r="D120" s="201">
        <v>248.14226905861406</v>
      </c>
      <c r="F120" s="204">
        <v>78.84491929780242</v>
      </c>
      <c r="G120" s="204">
        <v>190.87866850662618</v>
      </c>
      <c r="I120" s="204">
        <v>315.37967719120968</v>
      </c>
      <c r="J120" s="204">
        <v>763.51467402650474</v>
      </c>
    </row>
    <row r="121" spans="1:10" x14ac:dyDescent="0.2">
      <c r="A121" s="200">
        <v>117</v>
      </c>
      <c r="C121" s="201">
        <v>98.556149122253018</v>
      </c>
      <c r="D121" s="201">
        <v>248.14226905861406</v>
      </c>
      <c r="F121" s="204">
        <v>78.84491929780242</v>
      </c>
      <c r="G121" s="204">
        <v>190.87866850662618</v>
      </c>
      <c r="I121" s="204">
        <v>315.37967719120968</v>
      </c>
      <c r="J121" s="204">
        <v>763.51467402650474</v>
      </c>
    </row>
    <row r="122" spans="1:10" x14ac:dyDescent="0.2">
      <c r="A122" s="200">
        <v>118</v>
      </c>
      <c r="C122" s="201">
        <v>98.556149122253018</v>
      </c>
      <c r="D122" s="201">
        <v>248.14226905861406</v>
      </c>
      <c r="F122" s="204">
        <v>78.84491929780242</v>
      </c>
      <c r="G122" s="204">
        <v>190.87866850662618</v>
      </c>
      <c r="I122" s="204">
        <v>315.37967719120968</v>
      </c>
      <c r="J122" s="204">
        <v>763.51467402650474</v>
      </c>
    </row>
    <row r="123" spans="1:10" x14ac:dyDescent="0.2">
      <c r="A123" s="200">
        <v>119</v>
      </c>
      <c r="C123" s="201">
        <v>98.556149122253018</v>
      </c>
      <c r="D123" s="201">
        <v>248.14226905861406</v>
      </c>
      <c r="F123" s="204">
        <v>78.84491929780242</v>
      </c>
      <c r="G123" s="204">
        <v>190.87866850662618</v>
      </c>
      <c r="I123" s="204">
        <v>315.37967719120968</v>
      </c>
      <c r="J123" s="204">
        <v>763.51467402650474</v>
      </c>
    </row>
    <row r="124" spans="1:10" x14ac:dyDescent="0.2">
      <c r="A124" s="200">
        <v>120</v>
      </c>
      <c r="C124" s="201">
        <v>98.556149122253018</v>
      </c>
      <c r="D124" s="201">
        <v>248.14226905861406</v>
      </c>
      <c r="F124" s="204">
        <v>78.84491929780242</v>
      </c>
      <c r="G124" s="204">
        <v>190.87866850662618</v>
      </c>
      <c r="I124" s="204">
        <v>315.37967719120968</v>
      </c>
      <c r="J124" s="204">
        <v>763.51467402650474</v>
      </c>
    </row>
    <row r="125" spans="1:10" x14ac:dyDescent="0.2">
      <c r="A125" s="200">
        <v>121</v>
      </c>
      <c r="C125" s="201">
        <v>98.556149122253018</v>
      </c>
      <c r="D125" s="201">
        <v>248.14226905861406</v>
      </c>
      <c r="F125" s="204">
        <v>78.84491929780242</v>
      </c>
      <c r="G125" s="204">
        <v>190.87866850662618</v>
      </c>
      <c r="I125" s="204">
        <v>315.37967719120968</v>
      </c>
      <c r="J125" s="204">
        <v>763.51467402650474</v>
      </c>
    </row>
    <row r="126" spans="1:10" x14ac:dyDescent="0.2">
      <c r="A126" s="200">
        <v>122</v>
      </c>
      <c r="C126" s="201">
        <v>98.556149122253018</v>
      </c>
      <c r="D126" s="201">
        <v>248.14226905861406</v>
      </c>
      <c r="F126" s="204">
        <v>78.84491929780242</v>
      </c>
      <c r="G126" s="204">
        <v>190.87866850662618</v>
      </c>
      <c r="I126" s="204">
        <v>315.37967719120968</v>
      </c>
      <c r="J126" s="204">
        <v>763.51467402650474</v>
      </c>
    </row>
    <row r="127" spans="1:10" x14ac:dyDescent="0.2">
      <c r="A127" s="200">
        <v>123</v>
      </c>
      <c r="C127" s="201">
        <v>98.556149122253018</v>
      </c>
      <c r="D127" s="201">
        <v>248.14226905861406</v>
      </c>
      <c r="F127" s="204">
        <v>78.84491929780242</v>
      </c>
      <c r="G127" s="204">
        <v>190.87866850662618</v>
      </c>
      <c r="I127" s="204">
        <v>315.37967719120968</v>
      </c>
      <c r="J127" s="204">
        <v>763.51467402650474</v>
      </c>
    </row>
    <row r="128" spans="1:10" x14ac:dyDescent="0.2">
      <c r="A128" s="200">
        <v>124</v>
      </c>
      <c r="C128" s="201">
        <v>98.556149122253018</v>
      </c>
      <c r="D128" s="201">
        <v>248.14226905861406</v>
      </c>
      <c r="F128" s="204">
        <v>78.84491929780242</v>
      </c>
      <c r="G128" s="204">
        <v>190.87866850662618</v>
      </c>
      <c r="I128" s="204">
        <v>315.37967719120968</v>
      </c>
      <c r="J128" s="204">
        <v>763.51467402650474</v>
      </c>
    </row>
    <row r="129" spans="1:10" x14ac:dyDescent="0.2">
      <c r="A129" s="200">
        <v>125</v>
      </c>
      <c r="C129" s="201">
        <v>98.556149122253018</v>
      </c>
      <c r="D129" s="201">
        <v>248.14226905861406</v>
      </c>
      <c r="F129" s="204">
        <v>78.84491929780242</v>
      </c>
      <c r="G129" s="204">
        <v>190.87866850662618</v>
      </c>
      <c r="I129" s="204">
        <v>315.37967719120968</v>
      </c>
      <c r="J129" s="204">
        <v>763.51467402650474</v>
      </c>
    </row>
    <row r="130" spans="1:10" x14ac:dyDescent="0.2">
      <c r="A130" s="200">
        <v>126</v>
      </c>
      <c r="C130" s="201">
        <v>98.556149122253018</v>
      </c>
      <c r="D130" s="201">
        <v>248.14226905861406</v>
      </c>
      <c r="F130" s="204">
        <v>78.84491929780242</v>
      </c>
      <c r="G130" s="204">
        <v>190.87866850662618</v>
      </c>
      <c r="I130" s="204">
        <v>315.37967719120968</v>
      </c>
      <c r="J130" s="204">
        <v>763.51467402650474</v>
      </c>
    </row>
    <row r="131" spans="1:10" x14ac:dyDescent="0.2">
      <c r="A131" s="200">
        <v>127</v>
      </c>
      <c r="C131" s="201">
        <v>98.556149122253018</v>
      </c>
      <c r="D131" s="201">
        <v>248.14226905861406</v>
      </c>
      <c r="F131" s="204">
        <v>78.84491929780242</v>
      </c>
      <c r="G131" s="204">
        <v>190.87866850662618</v>
      </c>
      <c r="I131" s="204">
        <v>315.37967719120968</v>
      </c>
      <c r="J131" s="204">
        <v>763.51467402650474</v>
      </c>
    </row>
    <row r="132" spans="1:10" x14ac:dyDescent="0.2">
      <c r="A132" s="200">
        <v>128</v>
      </c>
      <c r="C132" s="201">
        <v>98.556149122253018</v>
      </c>
      <c r="D132" s="201">
        <v>248.14226905861406</v>
      </c>
      <c r="F132" s="204">
        <v>78.84491929780242</v>
      </c>
      <c r="G132" s="204">
        <v>190.87866850662618</v>
      </c>
      <c r="I132" s="204">
        <v>315.37967719120968</v>
      </c>
      <c r="J132" s="204">
        <v>763.51467402650474</v>
      </c>
    </row>
    <row r="133" spans="1:10" x14ac:dyDescent="0.2">
      <c r="A133" s="200">
        <v>129</v>
      </c>
      <c r="C133" s="201">
        <v>98.556149122253018</v>
      </c>
      <c r="D133" s="201">
        <v>248.14226905861406</v>
      </c>
      <c r="F133" s="204">
        <v>78.84491929780242</v>
      </c>
      <c r="G133" s="204">
        <v>190.87866850662618</v>
      </c>
      <c r="I133" s="204">
        <v>315.37967719120968</v>
      </c>
      <c r="J133" s="204">
        <v>763.51467402650474</v>
      </c>
    </row>
    <row r="134" spans="1:10" x14ac:dyDescent="0.2">
      <c r="A134" s="200">
        <v>130</v>
      </c>
      <c r="C134" s="201">
        <v>98.556149122253018</v>
      </c>
      <c r="D134" s="201">
        <v>248.14226905861406</v>
      </c>
      <c r="F134" s="204">
        <v>78.84491929780242</v>
      </c>
      <c r="G134" s="204">
        <v>190.87866850662618</v>
      </c>
      <c r="I134" s="204">
        <v>315.37967719120968</v>
      </c>
      <c r="J134" s="204">
        <v>763.51467402650474</v>
      </c>
    </row>
    <row r="135" spans="1:10" x14ac:dyDescent="0.2">
      <c r="A135" s="200">
        <v>131</v>
      </c>
      <c r="C135" s="201">
        <v>98.556149122253018</v>
      </c>
      <c r="D135" s="201">
        <v>248.14226905861406</v>
      </c>
      <c r="F135" s="204">
        <v>78.84491929780242</v>
      </c>
      <c r="G135" s="204">
        <v>190.87866850662618</v>
      </c>
      <c r="I135" s="204">
        <v>315.37967719120968</v>
      </c>
      <c r="J135" s="204">
        <v>763.51467402650474</v>
      </c>
    </row>
    <row r="136" spans="1:10" x14ac:dyDescent="0.2">
      <c r="A136" s="200">
        <v>132</v>
      </c>
      <c r="C136" s="201">
        <v>98.556149122253018</v>
      </c>
      <c r="D136" s="201">
        <v>248.14226905861406</v>
      </c>
      <c r="F136" s="204">
        <v>78.84491929780242</v>
      </c>
      <c r="G136" s="204">
        <v>190.87866850662618</v>
      </c>
      <c r="I136" s="204">
        <v>315.37967719120968</v>
      </c>
      <c r="J136" s="204">
        <v>763.51467402650474</v>
      </c>
    </row>
    <row r="137" spans="1:10" x14ac:dyDescent="0.2">
      <c r="A137" s="200">
        <v>133</v>
      </c>
      <c r="C137" s="201">
        <v>98.556149122253018</v>
      </c>
      <c r="D137" s="201">
        <v>248.14226905861406</v>
      </c>
      <c r="F137" s="204">
        <v>78.84491929780242</v>
      </c>
      <c r="G137" s="204">
        <v>190.87866850662618</v>
      </c>
      <c r="I137" s="204">
        <v>315.37967719120968</v>
      </c>
      <c r="J137" s="204">
        <v>763.51467402650474</v>
      </c>
    </row>
    <row r="138" spans="1:10" x14ac:dyDescent="0.2">
      <c r="A138" s="200">
        <v>134</v>
      </c>
      <c r="C138" s="201">
        <v>98.556149122253018</v>
      </c>
      <c r="D138" s="201">
        <v>248.14226905861406</v>
      </c>
      <c r="F138" s="204">
        <v>78.84491929780242</v>
      </c>
      <c r="G138" s="204">
        <v>190.87866850662618</v>
      </c>
      <c r="I138" s="204">
        <v>315.37967719120968</v>
      </c>
      <c r="J138" s="204">
        <v>763.51467402650474</v>
      </c>
    </row>
    <row r="139" spans="1:10" x14ac:dyDescent="0.2">
      <c r="A139" s="200">
        <v>135</v>
      </c>
      <c r="C139" s="201">
        <v>98.556149122253018</v>
      </c>
      <c r="D139" s="201">
        <v>248.14226905861406</v>
      </c>
      <c r="F139" s="204">
        <v>78.84491929780242</v>
      </c>
      <c r="G139" s="204">
        <v>190.87866850662618</v>
      </c>
      <c r="I139" s="204">
        <v>315.37967719120968</v>
      </c>
      <c r="J139" s="204">
        <v>763.51467402650474</v>
      </c>
    </row>
    <row r="140" spans="1:10" x14ac:dyDescent="0.2">
      <c r="A140" s="200">
        <v>136</v>
      </c>
      <c r="C140" s="201">
        <v>98.556149122253018</v>
      </c>
      <c r="D140" s="201">
        <v>248.14226905861406</v>
      </c>
      <c r="F140" s="204">
        <v>78.84491929780242</v>
      </c>
      <c r="G140" s="204">
        <v>190.87866850662618</v>
      </c>
      <c r="I140" s="204">
        <v>315.37967719120968</v>
      </c>
      <c r="J140" s="204">
        <v>763.51467402650474</v>
      </c>
    </row>
    <row r="141" spans="1:10" x14ac:dyDescent="0.2">
      <c r="A141" s="200">
        <v>137</v>
      </c>
      <c r="C141" s="201">
        <v>98.556149122253018</v>
      </c>
      <c r="D141" s="201">
        <v>248.14226905861406</v>
      </c>
      <c r="F141" s="204">
        <v>78.84491929780242</v>
      </c>
      <c r="G141" s="204">
        <v>190.87866850662618</v>
      </c>
      <c r="I141" s="204">
        <v>315.37967719120968</v>
      </c>
      <c r="J141" s="204">
        <v>763.51467402650474</v>
      </c>
    </row>
    <row r="142" spans="1:10" x14ac:dyDescent="0.2">
      <c r="A142" s="200">
        <v>138</v>
      </c>
      <c r="C142" s="201">
        <v>98.556149122253018</v>
      </c>
      <c r="D142" s="201">
        <v>248.14226905861406</v>
      </c>
      <c r="F142" s="204">
        <v>78.84491929780242</v>
      </c>
      <c r="G142" s="204">
        <v>190.87866850662618</v>
      </c>
      <c r="I142" s="204">
        <v>315.37967719120968</v>
      </c>
      <c r="J142" s="204">
        <v>763.51467402650474</v>
      </c>
    </row>
    <row r="143" spans="1:10" x14ac:dyDescent="0.2">
      <c r="A143" s="200">
        <v>139</v>
      </c>
      <c r="C143" s="201">
        <v>98.556149122253018</v>
      </c>
      <c r="D143" s="201">
        <v>248.14226905861406</v>
      </c>
      <c r="F143" s="204">
        <v>78.84491929780242</v>
      </c>
      <c r="G143" s="204">
        <v>190.87866850662618</v>
      </c>
      <c r="I143" s="204">
        <v>315.37967719120968</v>
      </c>
      <c r="J143" s="204">
        <v>763.51467402650474</v>
      </c>
    </row>
    <row r="144" spans="1:10" x14ac:dyDescent="0.2">
      <c r="A144" s="200">
        <v>140</v>
      </c>
      <c r="C144" s="201">
        <v>98.556149122253018</v>
      </c>
      <c r="D144" s="201">
        <v>248.14226905861406</v>
      </c>
      <c r="F144" s="204">
        <v>78.84491929780242</v>
      </c>
      <c r="G144" s="204">
        <v>190.87866850662618</v>
      </c>
      <c r="I144" s="204">
        <v>315.37967719120968</v>
      </c>
      <c r="J144" s="204">
        <v>763.51467402650474</v>
      </c>
    </row>
    <row r="145" spans="1:10" x14ac:dyDescent="0.2">
      <c r="A145" s="200">
        <v>141</v>
      </c>
      <c r="C145" s="201">
        <v>98.556149122253018</v>
      </c>
      <c r="D145" s="201">
        <v>248.14226905861406</v>
      </c>
      <c r="F145" s="204">
        <v>78.84491929780242</v>
      </c>
      <c r="G145" s="204">
        <v>190.87866850662618</v>
      </c>
      <c r="I145" s="204">
        <v>315.37967719120968</v>
      </c>
      <c r="J145" s="204">
        <v>763.51467402650474</v>
      </c>
    </row>
    <row r="146" spans="1:10" x14ac:dyDescent="0.2">
      <c r="A146" s="200">
        <v>142</v>
      </c>
      <c r="C146" s="201">
        <v>98.556149122253018</v>
      </c>
      <c r="D146" s="201">
        <v>248.14226905861406</v>
      </c>
      <c r="F146" s="204">
        <v>78.84491929780242</v>
      </c>
      <c r="G146" s="204">
        <v>190.87866850662618</v>
      </c>
      <c r="I146" s="204">
        <v>315.37967719120968</v>
      </c>
      <c r="J146" s="204">
        <v>763.51467402650474</v>
      </c>
    </row>
    <row r="147" spans="1:10" x14ac:dyDescent="0.2">
      <c r="A147" s="200">
        <v>143</v>
      </c>
      <c r="C147" s="201">
        <v>98.556149122253018</v>
      </c>
      <c r="D147" s="201">
        <v>248.14226905861406</v>
      </c>
      <c r="F147" s="204">
        <v>78.84491929780242</v>
      </c>
      <c r="G147" s="204">
        <v>190.87866850662618</v>
      </c>
      <c r="I147" s="204">
        <v>315.37967719120968</v>
      </c>
      <c r="J147" s="204">
        <v>763.51467402650474</v>
      </c>
    </row>
    <row r="148" spans="1:10" x14ac:dyDescent="0.2">
      <c r="A148" s="200">
        <v>144</v>
      </c>
      <c r="C148" s="201">
        <v>98.556149122253018</v>
      </c>
      <c r="D148" s="201">
        <v>248.14226905861406</v>
      </c>
      <c r="F148" s="204">
        <v>78.84491929780242</v>
      </c>
      <c r="G148" s="204">
        <v>190.87866850662618</v>
      </c>
      <c r="I148" s="204">
        <v>315.37967719120968</v>
      </c>
      <c r="J148" s="204">
        <v>763.51467402650474</v>
      </c>
    </row>
    <row r="149" spans="1:10" x14ac:dyDescent="0.2">
      <c r="A149" s="200">
        <v>145</v>
      </c>
      <c r="C149" s="201">
        <v>98.556149122253018</v>
      </c>
      <c r="D149" s="201">
        <v>248.14226905861406</v>
      </c>
      <c r="F149" s="204">
        <v>78.84491929780242</v>
      </c>
      <c r="G149" s="204">
        <v>190.87866850662618</v>
      </c>
      <c r="I149" s="204">
        <v>315.37967719120968</v>
      </c>
      <c r="J149" s="204">
        <v>763.51467402650474</v>
      </c>
    </row>
    <row r="150" spans="1:10" x14ac:dyDescent="0.2">
      <c r="A150" s="200">
        <v>146</v>
      </c>
      <c r="C150" s="201">
        <v>98.556149122253018</v>
      </c>
      <c r="D150" s="201">
        <v>248.14226905861406</v>
      </c>
      <c r="F150" s="204">
        <v>78.84491929780242</v>
      </c>
      <c r="G150" s="204">
        <v>190.87866850662618</v>
      </c>
      <c r="I150" s="204">
        <v>315.37967719120968</v>
      </c>
      <c r="J150" s="204">
        <v>763.51467402650474</v>
      </c>
    </row>
    <row r="151" spans="1:10" x14ac:dyDescent="0.2">
      <c r="A151" s="200">
        <v>147</v>
      </c>
      <c r="C151" s="201">
        <v>98.556149122253018</v>
      </c>
      <c r="D151" s="201">
        <v>248.14226905861406</v>
      </c>
      <c r="F151" s="204">
        <v>78.84491929780242</v>
      </c>
      <c r="G151" s="204">
        <v>190.87866850662618</v>
      </c>
      <c r="I151" s="204">
        <v>315.37967719120968</v>
      </c>
      <c r="J151" s="204">
        <v>763.51467402650474</v>
      </c>
    </row>
    <row r="152" spans="1:10" x14ac:dyDescent="0.2">
      <c r="A152" s="200">
        <v>148</v>
      </c>
      <c r="C152" s="201">
        <v>98.556149122253018</v>
      </c>
      <c r="D152" s="201">
        <v>248.14226905861406</v>
      </c>
      <c r="F152" s="204">
        <v>78.84491929780242</v>
      </c>
      <c r="G152" s="204">
        <v>190.87866850662618</v>
      </c>
      <c r="I152" s="204">
        <v>315.37967719120968</v>
      </c>
      <c r="J152" s="204">
        <v>763.51467402650474</v>
      </c>
    </row>
    <row r="153" spans="1:10" x14ac:dyDescent="0.2">
      <c r="A153" s="200">
        <v>149</v>
      </c>
      <c r="C153" s="201">
        <v>98.556149122253018</v>
      </c>
      <c r="D153" s="201">
        <v>248.14226905861406</v>
      </c>
      <c r="F153" s="204">
        <v>78.84491929780242</v>
      </c>
      <c r="G153" s="204">
        <v>190.87866850662618</v>
      </c>
      <c r="I153" s="204">
        <v>315.37967719120968</v>
      </c>
      <c r="J153" s="204">
        <v>763.51467402650474</v>
      </c>
    </row>
    <row r="154" spans="1:10" x14ac:dyDescent="0.2">
      <c r="A154" s="200">
        <v>150</v>
      </c>
      <c r="C154" s="201">
        <v>98.556149122253018</v>
      </c>
      <c r="D154" s="201">
        <v>248.14226905861406</v>
      </c>
      <c r="F154" s="204">
        <v>78.84491929780242</v>
      </c>
      <c r="G154" s="204">
        <v>190.87866850662618</v>
      </c>
      <c r="I154" s="204">
        <v>315.37967719120968</v>
      </c>
      <c r="J154" s="204">
        <v>763.51467402650474</v>
      </c>
    </row>
    <row r="155" spans="1:10" x14ac:dyDescent="0.2">
      <c r="A155" s="200">
        <v>151</v>
      </c>
      <c r="C155" s="201">
        <v>98.556149122253018</v>
      </c>
      <c r="D155" s="201">
        <v>248.14226905861406</v>
      </c>
      <c r="F155" s="204">
        <v>78.84491929780242</v>
      </c>
      <c r="G155" s="204">
        <v>190.87866850662618</v>
      </c>
      <c r="I155" s="204">
        <v>315.37967719120968</v>
      </c>
      <c r="J155" s="204">
        <v>763.51467402650474</v>
      </c>
    </row>
    <row r="156" spans="1:10" x14ac:dyDescent="0.2">
      <c r="A156" s="200">
        <v>152</v>
      </c>
      <c r="C156" s="201">
        <v>98.556149122253018</v>
      </c>
      <c r="D156" s="201">
        <v>248.14226905861406</v>
      </c>
      <c r="F156" s="204">
        <v>78.84491929780242</v>
      </c>
      <c r="G156" s="204">
        <v>190.87866850662618</v>
      </c>
      <c r="I156" s="204">
        <v>315.37967719120968</v>
      </c>
      <c r="J156" s="204">
        <v>763.51467402650474</v>
      </c>
    </row>
    <row r="157" spans="1:10" x14ac:dyDescent="0.2">
      <c r="A157" s="200">
        <v>153</v>
      </c>
      <c r="C157" s="201">
        <v>98.556149122253018</v>
      </c>
      <c r="D157" s="201">
        <v>248.14226905861406</v>
      </c>
      <c r="F157" s="204">
        <v>78.84491929780242</v>
      </c>
      <c r="G157" s="204">
        <v>190.87866850662618</v>
      </c>
      <c r="I157" s="204">
        <v>315.37967719120968</v>
      </c>
      <c r="J157" s="204">
        <v>763.51467402650474</v>
      </c>
    </row>
    <row r="158" spans="1:10" x14ac:dyDescent="0.2">
      <c r="A158" s="200">
        <v>154</v>
      </c>
      <c r="C158" s="201">
        <v>98.556149122253018</v>
      </c>
      <c r="D158" s="201">
        <v>248.14226905861406</v>
      </c>
      <c r="F158" s="204">
        <v>78.84491929780242</v>
      </c>
      <c r="G158" s="204">
        <v>190.87866850662618</v>
      </c>
      <c r="I158" s="204">
        <v>315.37967719120968</v>
      </c>
      <c r="J158" s="204">
        <v>763.51467402650474</v>
      </c>
    </row>
    <row r="159" spans="1:10" x14ac:dyDescent="0.2">
      <c r="A159" s="200">
        <v>155</v>
      </c>
      <c r="C159" s="201">
        <v>98.556149122253018</v>
      </c>
      <c r="D159" s="201">
        <v>248.14226905861406</v>
      </c>
      <c r="F159" s="204">
        <v>78.84491929780242</v>
      </c>
      <c r="G159" s="204">
        <v>190.87866850662618</v>
      </c>
      <c r="I159" s="204">
        <v>315.37967719120968</v>
      </c>
      <c r="J159" s="204">
        <v>763.51467402650474</v>
      </c>
    </row>
    <row r="160" spans="1:10" x14ac:dyDescent="0.2">
      <c r="A160" s="200">
        <v>156</v>
      </c>
      <c r="C160" s="201">
        <v>98.556149122253018</v>
      </c>
      <c r="D160" s="201">
        <v>248.14226905861406</v>
      </c>
      <c r="F160" s="204">
        <v>78.84491929780242</v>
      </c>
      <c r="G160" s="204">
        <v>190.87866850662618</v>
      </c>
      <c r="I160" s="204">
        <v>315.37967719120968</v>
      </c>
      <c r="J160" s="204">
        <v>763.51467402650474</v>
      </c>
    </row>
    <row r="161" spans="1:10" x14ac:dyDescent="0.2">
      <c r="A161" s="200">
        <v>157</v>
      </c>
      <c r="C161" s="201">
        <v>98.556149122253018</v>
      </c>
      <c r="D161" s="201">
        <v>248.14226905861406</v>
      </c>
      <c r="F161" s="204">
        <v>78.84491929780242</v>
      </c>
      <c r="G161" s="204">
        <v>190.87866850662618</v>
      </c>
      <c r="I161" s="204">
        <v>315.37967719120968</v>
      </c>
      <c r="J161" s="204">
        <v>763.51467402650474</v>
      </c>
    </row>
    <row r="162" spans="1:10" x14ac:dyDescent="0.2">
      <c r="A162" s="200">
        <v>158</v>
      </c>
      <c r="C162" s="201">
        <v>98.556149122253018</v>
      </c>
      <c r="D162" s="201">
        <v>248.14226905861406</v>
      </c>
      <c r="F162" s="204">
        <v>78.84491929780242</v>
      </c>
      <c r="G162" s="204">
        <v>190.87866850662618</v>
      </c>
      <c r="I162" s="204">
        <v>315.37967719120968</v>
      </c>
      <c r="J162" s="204">
        <v>763.51467402650474</v>
      </c>
    </row>
    <row r="163" spans="1:10" x14ac:dyDescent="0.2">
      <c r="A163" s="200">
        <v>159</v>
      </c>
      <c r="C163" s="201">
        <v>98.556149122253018</v>
      </c>
      <c r="D163" s="201">
        <v>248.14226905861406</v>
      </c>
      <c r="F163" s="204">
        <v>78.84491929780242</v>
      </c>
      <c r="G163" s="204">
        <v>190.87866850662618</v>
      </c>
      <c r="I163" s="204">
        <v>315.37967719120968</v>
      </c>
      <c r="J163" s="204">
        <v>763.51467402650474</v>
      </c>
    </row>
    <row r="164" spans="1:10" x14ac:dyDescent="0.2">
      <c r="A164" s="200">
        <v>160</v>
      </c>
      <c r="C164" s="201">
        <v>98.556149122253018</v>
      </c>
      <c r="D164" s="201">
        <v>248.14226905861406</v>
      </c>
      <c r="F164" s="204">
        <v>78.84491929780242</v>
      </c>
      <c r="G164" s="204">
        <v>190.87866850662618</v>
      </c>
      <c r="I164" s="204">
        <v>315.37967719120968</v>
      </c>
      <c r="J164" s="204">
        <v>763.51467402650474</v>
      </c>
    </row>
    <row r="165" spans="1:10" x14ac:dyDescent="0.2">
      <c r="A165" s="200">
        <v>161</v>
      </c>
      <c r="C165" s="201">
        <v>98.556149122253018</v>
      </c>
      <c r="D165" s="201">
        <v>248.14226905861406</v>
      </c>
      <c r="F165" s="204">
        <v>78.84491929780242</v>
      </c>
      <c r="G165" s="204">
        <v>190.87866850662618</v>
      </c>
      <c r="I165" s="204">
        <v>315.37967719120968</v>
      </c>
      <c r="J165" s="204">
        <v>763.51467402650474</v>
      </c>
    </row>
    <row r="166" spans="1:10" x14ac:dyDescent="0.2">
      <c r="A166" s="200">
        <v>162</v>
      </c>
      <c r="C166" s="201">
        <v>98.556149122253018</v>
      </c>
      <c r="D166" s="201">
        <v>248.14226905861406</v>
      </c>
      <c r="F166" s="204">
        <v>78.84491929780242</v>
      </c>
      <c r="G166" s="204">
        <v>190.87866850662618</v>
      </c>
      <c r="I166" s="204">
        <v>315.37967719120968</v>
      </c>
      <c r="J166" s="204">
        <v>763.51467402650474</v>
      </c>
    </row>
    <row r="167" spans="1:10" x14ac:dyDescent="0.2">
      <c r="A167" s="200">
        <v>163</v>
      </c>
      <c r="C167" s="201">
        <v>98.556149122253018</v>
      </c>
      <c r="D167" s="201">
        <v>248.14226905861406</v>
      </c>
      <c r="F167" s="204">
        <v>78.84491929780242</v>
      </c>
      <c r="G167" s="204">
        <v>190.87866850662618</v>
      </c>
      <c r="I167" s="204">
        <v>315.37967719120968</v>
      </c>
      <c r="J167" s="204">
        <v>763.51467402650474</v>
      </c>
    </row>
    <row r="168" spans="1:10" x14ac:dyDescent="0.2">
      <c r="A168" s="200">
        <v>164</v>
      </c>
      <c r="C168" s="201">
        <v>98.556149122253018</v>
      </c>
      <c r="D168" s="201">
        <v>248.14226905861406</v>
      </c>
      <c r="F168" s="204">
        <v>78.84491929780242</v>
      </c>
      <c r="G168" s="204">
        <v>190.87866850662618</v>
      </c>
      <c r="I168" s="204">
        <v>315.37967719120968</v>
      </c>
      <c r="J168" s="204">
        <v>763.51467402650474</v>
      </c>
    </row>
    <row r="169" spans="1:10" x14ac:dyDescent="0.2">
      <c r="A169" s="200">
        <v>165</v>
      </c>
      <c r="C169" s="201">
        <v>98.556149122253018</v>
      </c>
      <c r="D169" s="201">
        <v>248.14226905861406</v>
      </c>
      <c r="F169" s="204">
        <v>78.84491929780242</v>
      </c>
      <c r="G169" s="204">
        <v>190.87866850662618</v>
      </c>
      <c r="I169" s="204">
        <v>315.37967719120968</v>
      </c>
      <c r="J169" s="204">
        <v>763.51467402650474</v>
      </c>
    </row>
    <row r="170" spans="1:10" x14ac:dyDescent="0.2">
      <c r="A170" s="200">
        <v>166</v>
      </c>
      <c r="C170" s="201">
        <v>98.556149122253018</v>
      </c>
      <c r="D170" s="201">
        <v>248.14226905861406</v>
      </c>
      <c r="F170" s="204">
        <v>78.84491929780242</v>
      </c>
      <c r="G170" s="204">
        <v>190.87866850662618</v>
      </c>
      <c r="I170" s="204">
        <v>315.37967719120968</v>
      </c>
      <c r="J170" s="204">
        <v>763.51467402650474</v>
      </c>
    </row>
    <row r="171" spans="1:10" x14ac:dyDescent="0.2">
      <c r="A171" s="200">
        <v>167</v>
      </c>
      <c r="C171" s="201">
        <v>98.556149122253018</v>
      </c>
      <c r="D171" s="201">
        <v>248.14226905861406</v>
      </c>
      <c r="F171" s="204">
        <v>78.84491929780242</v>
      </c>
      <c r="G171" s="204">
        <v>190.87866850662618</v>
      </c>
      <c r="I171" s="204">
        <v>315.37967719120968</v>
      </c>
      <c r="J171" s="204">
        <v>763.51467402650474</v>
      </c>
    </row>
    <row r="172" spans="1:10" x14ac:dyDescent="0.2">
      <c r="A172" s="200">
        <v>168</v>
      </c>
      <c r="C172" s="201">
        <v>98.556149122253018</v>
      </c>
      <c r="D172" s="201">
        <v>248.14226905861406</v>
      </c>
      <c r="F172" s="204">
        <v>78.84491929780242</v>
      </c>
      <c r="G172" s="204">
        <v>190.87866850662618</v>
      </c>
      <c r="I172" s="204">
        <v>315.37967719120968</v>
      </c>
      <c r="J172" s="204">
        <v>763.51467402650474</v>
      </c>
    </row>
    <row r="173" spans="1:10" x14ac:dyDescent="0.2">
      <c r="A173" s="200">
        <v>169</v>
      </c>
      <c r="C173" s="201">
        <v>98.556149122253018</v>
      </c>
      <c r="D173" s="201">
        <v>248.14226905861406</v>
      </c>
      <c r="F173" s="204">
        <v>78.84491929780242</v>
      </c>
      <c r="G173" s="204">
        <v>190.87866850662618</v>
      </c>
      <c r="I173" s="204">
        <v>315.37967719120968</v>
      </c>
      <c r="J173" s="204">
        <v>763.51467402650474</v>
      </c>
    </row>
    <row r="174" spans="1:10" x14ac:dyDescent="0.2">
      <c r="A174" s="200">
        <v>170</v>
      </c>
      <c r="C174" s="201">
        <v>98.556149122253018</v>
      </c>
      <c r="D174" s="201">
        <v>248.14226905861406</v>
      </c>
      <c r="F174" s="204">
        <v>78.84491929780242</v>
      </c>
      <c r="G174" s="204">
        <v>190.87866850662618</v>
      </c>
      <c r="I174" s="204">
        <v>315.37967719120968</v>
      </c>
      <c r="J174" s="204">
        <v>763.51467402650474</v>
      </c>
    </row>
    <row r="175" spans="1:10" x14ac:dyDescent="0.2">
      <c r="A175" s="200">
        <v>171</v>
      </c>
      <c r="C175" s="201">
        <v>98.556149122253018</v>
      </c>
      <c r="D175" s="201">
        <v>248.14226905861406</v>
      </c>
      <c r="F175" s="204">
        <v>78.84491929780242</v>
      </c>
      <c r="G175" s="204">
        <v>190.87866850662618</v>
      </c>
      <c r="I175" s="204">
        <v>315.37967719120968</v>
      </c>
      <c r="J175" s="204">
        <v>763.51467402650474</v>
      </c>
    </row>
    <row r="176" spans="1:10" x14ac:dyDescent="0.2">
      <c r="A176" s="200">
        <v>172</v>
      </c>
      <c r="C176" s="201">
        <v>98.556149122253018</v>
      </c>
      <c r="D176" s="201">
        <v>248.14226905861406</v>
      </c>
      <c r="F176" s="204">
        <v>78.84491929780242</v>
      </c>
      <c r="G176" s="204">
        <v>190.87866850662618</v>
      </c>
      <c r="I176" s="204">
        <v>315.37967719120968</v>
      </c>
      <c r="J176" s="204">
        <v>763.51467402650474</v>
      </c>
    </row>
    <row r="177" spans="1:10" x14ac:dyDescent="0.2">
      <c r="A177" s="200">
        <v>173</v>
      </c>
      <c r="C177" s="201">
        <v>98.556149122253018</v>
      </c>
      <c r="D177" s="201">
        <v>248.14226905861406</v>
      </c>
      <c r="F177" s="204">
        <v>78.84491929780242</v>
      </c>
      <c r="G177" s="204">
        <v>190.87866850662618</v>
      </c>
      <c r="I177" s="204">
        <v>315.37967719120968</v>
      </c>
      <c r="J177" s="204">
        <v>763.51467402650474</v>
      </c>
    </row>
    <row r="178" spans="1:10" x14ac:dyDescent="0.2">
      <c r="A178" s="200">
        <v>174</v>
      </c>
      <c r="C178" s="201">
        <v>98.556149122253018</v>
      </c>
      <c r="D178" s="201">
        <v>248.14226905861406</v>
      </c>
      <c r="F178" s="204">
        <v>78.84491929780242</v>
      </c>
      <c r="G178" s="204">
        <v>190.87866850662618</v>
      </c>
      <c r="I178" s="204">
        <v>315.37967719120968</v>
      </c>
      <c r="J178" s="204">
        <v>763.51467402650474</v>
      </c>
    </row>
    <row r="179" spans="1:10" x14ac:dyDescent="0.2">
      <c r="A179" s="200">
        <v>175</v>
      </c>
      <c r="C179" s="201">
        <v>98.556149122253018</v>
      </c>
      <c r="D179" s="201">
        <v>248.14226905861406</v>
      </c>
      <c r="F179" s="204">
        <v>78.84491929780242</v>
      </c>
      <c r="G179" s="204">
        <v>190.87866850662618</v>
      </c>
      <c r="I179" s="204">
        <v>315.37967719120968</v>
      </c>
      <c r="J179" s="204">
        <v>763.51467402650474</v>
      </c>
    </row>
    <row r="180" spans="1:10" x14ac:dyDescent="0.2">
      <c r="A180" s="200">
        <v>176</v>
      </c>
      <c r="C180" s="201">
        <v>98.556149122253018</v>
      </c>
      <c r="D180" s="201">
        <v>248.14226905861406</v>
      </c>
      <c r="F180" s="204">
        <v>78.84491929780242</v>
      </c>
      <c r="G180" s="204">
        <v>190.87866850662618</v>
      </c>
      <c r="I180" s="204">
        <v>315.37967719120968</v>
      </c>
      <c r="J180" s="204">
        <v>763.51467402650474</v>
      </c>
    </row>
    <row r="181" spans="1:10" x14ac:dyDescent="0.2">
      <c r="A181" s="200">
        <v>177</v>
      </c>
      <c r="C181" s="201">
        <v>98.556149122253018</v>
      </c>
      <c r="D181" s="201">
        <v>248.14226905861406</v>
      </c>
      <c r="F181" s="204">
        <v>78.84491929780242</v>
      </c>
      <c r="G181" s="204">
        <v>190.87866850662618</v>
      </c>
      <c r="I181" s="204">
        <v>315.37967719120968</v>
      </c>
      <c r="J181" s="204">
        <v>763.51467402650474</v>
      </c>
    </row>
    <row r="182" spans="1:10" x14ac:dyDescent="0.2">
      <c r="A182" s="200">
        <v>178</v>
      </c>
      <c r="C182" s="201">
        <v>98.556149122253018</v>
      </c>
      <c r="D182" s="201">
        <v>248.14226905861406</v>
      </c>
      <c r="F182" s="204">
        <v>78.84491929780242</v>
      </c>
      <c r="G182" s="204">
        <v>190.87866850662618</v>
      </c>
      <c r="I182" s="204">
        <v>315.37967719120968</v>
      </c>
      <c r="J182" s="204">
        <v>763.51467402650474</v>
      </c>
    </row>
    <row r="183" spans="1:10" x14ac:dyDescent="0.2">
      <c r="A183" s="200">
        <v>179</v>
      </c>
      <c r="C183" s="201">
        <v>98.556149122253018</v>
      </c>
      <c r="D183" s="201">
        <v>248.14226905861406</v>
      </c>
      <c r="F183" s="204">
        <v>78.84491929780242</v>
      </c>
      <c r="G183" s="204">
        <v>190.87866850662618</v>
      </c>
      <c r="I183" s="204">
        <v>315.37967719120968</v>
      </c>
      <c r="J183" s="204">
        <v>763.51467402650474</v>
      </c>
    </row>
    <row r="184" spans="1:10" x14ac:dyDescent="0.2">
      <c r="A184" s="200">
        <v>180</v>
      </c>
      <c r="C184" s="201">
        <v>98.556149122253018</v>
      </c>
      <c r="D184" s="201">
        <v>248.14226905861406</v>
      </c>
      <c r="F184" s="204">
        <v>78.84491929780242</v>
      </c>
      <c r="G184" s="204">
        <v>190.87866850662618</v>
      </c>
      <c r="I184" s="204">
        <v>315.37967719120968</v>
      </c>
      <c r="J184" s="204">
        <v>763.51467402650474</v>
      </c>
    </row>
    <row r="185" spans="1:10" x14ac:dyDescent="0.2">
      <c r="A185" s="200">
        <v>181</v>
      </c>
      <c r="C185" s="201">
        <v>98.556149122253018</v>
      </c>
      <c r="D185" s="201">
        <v>248.14226905861406</v>
      </c>
      <c r="F185" s="204">
        <v>78.84491929780242</v>
      </c>
      <c r="G185" s="204">
        <v>190.87866850662618</v>
      </c>
      <c r="I185" s="204">
        <v>315.37967719120968</v>
      </c>
      <c r="J185" s="204">
        <v>763.51467402650474</v>
      </c>
    </row>
    <row r="186" spans="1:10" x14ac:dyDescent="0.2">
      <c r="A186" s="200">
        <v>182</v>
      </c>
      <c r="C186" s="201">
        <v>98.556149122253018</v>
      </c>
      <c r="D186" s="201">
        <v>248.14226905861406</v>
      </c>
      <c r="F186" s="204">
        <v>78.84491929780242</v>
      </c>
      <c r="G186" s="204">
        <v>190.87866850662618</v>
      </c>
      <c r="I186" s="204">
        <v>315.37967719120968</v>
      </c>
      <c r="J186" s="204">
        <v>763.51467402650474</v>
      </c>
    </row>
    <row r="187" spans="1:10" x14ac:dyDescent="0.2">
      <c r="A187" s="200">
        <v>183</v>
      </c>
      <c r="C187" s="201">
        <v>98.556149122253018</v>
      </c>
      <c r="D187" s="201">
        <v>248.14226905861406</v>
      </c>
      <c r="F187" s="204">
        <v>78.84491929780242</v>
      </c>
      <c r="G187" s="204">
        <v>190.87866850662618</v>
      </c>
      <c r="I187" s="204">
        <v>315.37967719120968</v>
      </c>
      <c r="J187" s="204">
        <v>763.51467402650474</v>
      </c>
    </row>
    <row r="188" spans="1:10" x14ac:dyDescent="0.2">
      <c r="A188" s="200">
        <v>184</v>
      </c>
      <c r="C188" s="201">
        <v>98.556149122253018</v>
      </c>
      <c r="D188" s="201">
        <v>248.14226905861406</v>
      </c>
      <c r="F188" s="204">
        <v>78.84491929780242</v>
      </c>
      <c r="G188" s="204">
        <v>190.87866850662618</v>
      </c>
      <c r="I188" s="204">
        <v>315.37967719120968</v>
      </c>
      <c r="J188" s="204">
        <v>763.51467402650474</v>
      </c>
    </row>
    <row r="189" spans="1:10" x14ac:dyDescent="0.2">
      <c r="A189" s="200">
        <v>185</v>
      </c>
      <c r="C189" s="201">
        <v>98.556149122253018</v>
      </c>
      <c r="D189" s="201">
        <v>248.14226905861406</v>
      </c>
      <c r="F189" s="204">
        <v>78.84491929780242</v>
      </c>
      <c r="G189" s="204">
        <v>190.87866850662618</v>
      </c>
      <c r="I189" s="204">
        <v>315.37967719120968</v>
      </c>
      <c r="J189" s="204">
        <v>763.51467402650474</v>
      </c>
    </row>
    <row r="190" spans="1:10" x14ac:dyDescent="0.2">
      <c r="A190" s="200">
        <v>186</v>
      </c>
      <c r="C190" s="201">
        <v>98.556149122253018</v>
      </c>
      <c r="D190" s="201">
        <v>248.14226905861406</v>
      </c>
      <c r="F190" s="204">
        <v>78.84491929780242</v>
      </c>
      <c r="G190" s="204">
        <v>190.87866850662618</v>
      </c>
      <c r="I190" s="204">
        <v>315.37967719120968</v>
      </c>
      <c r="J190" s="204">
        <v>763.51467402650474</v>
      </c>
    </row>
    <row r="191" spans="1:10" x14ac:dyDescent="0.2">
      <c r="A191" s="200">
        <v>187</v>
      </c>
      <c r="C191" s="201">
        <v>98.556149122253018</v>
      </c>
      <c r="D191" s="201">
        <v>248.14226905861406</v>
      </c>
      <c r="F191" s="204">
        <v>78.84491929780242</v>
      </c>
      <c r="G191" s="204">
        <v>190.87866850662618</v>
      </c>
      <c r="I191" s="204">
        <v>315.37967719120968</v>
      </c>
      <c r="J191" s="204">
        <v>763.51467402650474</v>
      </c>
    </row>
    <row r="192" spans="1:10" x14ac:dyDescent="0.2">
      <c r="A192" s="200">
        <v>188</v>
      </c>
      <c r="C192" s="201">
        <v>98.556149122253018</v>
      </c>
      <c r="D192" s="201">
        <v>248.14226905861406</v>
      </c>
      <c r="F192" s="204">
        <v>78.84491929780242</v>
      </c>
      <c r="G192" s="204">
        <v>190.87866850662618</v>
      </c>
      <c r="I192" s="204">
        <v>315.37967719120968</v>
      </c>
      <c r="J192" s="204">
        <v>763.51467402650474</v>
      </c>
    </row>
    <row r="193" spans="1:10" x14ac:dyDescent="0.2">
      <c r="A193" s="200">
        <v>189</v>
      </c>
      <c r="C193" s="201">
        <v>98.556149122253018</v>
      </c>
      <c r="D193" s="201">
        <v>248.14226905861406</v>
      </c>
      <c r="F193" s="204">
        <v>78.84491929780242</v>
      </c>
      <c r="G193" s="204">
        <v>190.87866850662618</v>
      </c>
      <c r="I193" s="204">
        <v>315.37967719120968</v>
      </c>
      <c r="J193" s="204">
        <v>763.51467402650474</v>
      </c>
    </row>
    <row r="194" spans="1:10" x14ac:dyDescent="0.2">
      <c r="A194" s="200">
        <v>190</v>
      </c>
      <c r="C194" s="201">
        <v>98.556149122253018</v>
      </c>
      <c r="D194" s="201">
        <v>248.14226905861406</v>
      </c>
      <c r="F194" s="204">
        <v>78.84491929780242</v>
      </c>
      <c r="G194" s="204">
        <v>190.87866850662618</v>
      </c>
      <c r="I194" s="204">
        <v>315.37967719120968</v>
      </c>
      <c r="J194" s="204">
        <v>763.51467402650474</v>
      </c>
    </row>
    <row r="195" spans="1:10" x14ac:dyDescent="0.2">
      <c r="A195" s="200">
        <v>191</v>
      </c>
      <c r="C195" s="201">
        <v>98.556149122253018</v>
      </c>
      <c r="D195" s="201">
        <v>248.14226905861406</v>
      </c>
      <c r="F195" s="204">
        <v>78.84491929780242</v>
      </c>
      <c r="G195" s="204">
        <v>190.87866850662618</v>
      </c>
      <c r="I195" s="204">
        <v>315.37967719120968</v>
      </c>
      <c r="J195" s="204">
        <v>763.51467402650474</v>
      </c>
    </row>
    <row r="196" spans="1:10" x14ac:dyDescent="0.2">
      <c r="A196" s="200">
        <v>192</v>
      </c>
      <c r="C196" s="201">
        <v>98.556149122253018</v>
      </c>
      <c r="D196" s="201">
        <v>248.14226905861406</v>
      </c>
      <c r="F196" s="204">
        <v>78.84491929780242</v>
      </c>
      <c r="G196" s="204">
        <v>190.87866850662618</v>
      </c>
      <c r="I196" s="204">
        <v>315.37967719120968</v>
      </c>
      <c r="J196" s="204">
        <v>763.51467402650474</v>
      </c>
    </row>
    <row r="197" spans="1:10" x14ac:dyDescent="0.2">
      <c r="A197" s="200">
        <v>193</v>
      </c>
      <c r="C197" s="201">
        <v>98.556149122253018</v>
      </c>
      <c r="D197" s="201">
        <v>248.14226905861406</v>
      </c>
      <c r="F197" s="204">
        <v>78.84491929780242</v>
      </c>
      <c r="G197" s="204">
        <v>190.87866850662618</v>
      </c>
      <c r="I197" s="204">
        <v>315.37967719120968</v>
      </c>
      <c r="J197" s="204">
        <v>763.51467402650474</v>
      </c>
    </row>
    <row r="198" spans="1:10" x14ac:dyDescent="0.2">
      <c r="A198" s="200">
        <v>194</v>
      </c>
      <c r="C198" s="201">
        <v>98.556149122253018</v>
      </c>
      <c r="D198" s="201">
        <v>248.14226905861406</v>
      </c>
      <c r="F198" s="204">
        <v>78.84491929780242</v>
      </c>
      <c r="G198" s="204">
        <v>190.87866850662618</v>
      </c>
      <c r="I198" s="204">
        <v>315.37967719120968</v>
      </c>
      <c r="J198" s="204">
        <v>763.51467402650474</v>
      </c>
    </row>
    <row r="199" spans="1:10" x14ac:dyDescent="0.2">
      <c r="A199" s="200">
        <v>195</v>
      </c>
      <c r="C199" s="201">
        <v>98.556149122253018</v>
      </c>
      <c r="D199" s="201">
        <v>248.14226905861406</v>
      </c>
      <c r="F199" s="204">
        <v>78.84491929780242</v>
      </c>
      <c r="G199" s="204">
        <v>190.87866850662618</v>
      </c>
      <c r="I199" s="204">
        <v>315.37967719120968</v>
      </c>
      <c r="J199" s="204">
        <v>763.51467402650474</v>
      </c>
    </row>
    <row r="200" spans="1:10" x14ac:dyDescent="0.2">
      <c r="A200" s="200">
        <v>196</v>
      </c>
      <c r="C200" s="201">
        <v>98.556149122253018</v>
      </c>
      <c r="D200" s="201">
        <v>248.14226905861406</v>
      </c>
      <c r="F200" s="204">
        <v>78.84491929780242</v>
      </c>
      <c r="G200" s="204">
        <v>190.87866850662618</v>
      </c>
      <c r="I200" s="204">
        <v>315.37967719120968</v>
      </c>
      <c r="J200" s="204">
        <v>763.51467402650474</v>
      </c>
    </row>
    <row r="201" spans="1:10" x14ac:dyDescent="0.2">
      <c r="A201" s="200">
        <v>197</v>
      </c>
      <c r="C201" s="201">
        <v>98.556149122253018</v>
      </c>
      <c r="D201" s="201">
        <v>248.14226905861406</v>
      </c>
      <c r="F201" s="204">
        <v>78.84491929780242</v>
      </c>
      <c r="G201" s="204">
        <v>190.87866850662618</v>
      </c>
      <c r="I201" s="204">
        <v>315.37967719120968</v>
      </c>
      <c r="J201" s="204">
        <v>763.51467402650474</v>
      </c>
    </row>
    <row r="202" spans="1:10" x14ac:dyDescent="0.2">
      <c r="A202" s="200">
        <v>198</v>
      </c>
      <c r="C202" s="201">
        <v>98.556149122253018</v>
      </c>
      <c r="D202" s="201">
        <v>248.14226905861406</v>
      </c>
      <c r="F202" s="204">
        <v>78.84491929780242</v>
      </c>
      <c r="G202" s="204">
        <v>190.87866850662618</v>
      </c>
      <c r="I202" s="204">
        <v>315.37967719120968</v>
      </c>
      <c r="J202" s="204">
        <v>763.51467402650474</v>
      </c>
    </row>
    <row r="203" spans="1:10" x14ac:dyDescent="0.2">
      <c r="A203" s="200">
        <v>199</v>
      </c>
      <c r="C203" s="201">
        <v>98.556149122253018</v>
      </c>
      <c r="D203" s="201">
        <v>248.14226905861406</v>
      </c>
      <c r="F203" s="204">
        <v>78.84491929780242</v>
      </c>
      <c r="G203" s="204">
        <v>190.87866850662618</v>
      </c>
      <c r="I203" s="204">
        <v>315.37967719120968</v>
      </c>
      <c r="J203" s="204">
        <v>763.51467402650474</v>
      </c>
    </row>
    <row r="204" spans="1:10" x14ac:dyDescent="0.2">
      <c r="A204" s="200">
        <v>200</v>
      </c>
      <c r="C204" s="201">
        <v>98.556149122253018</v>
      </c>
      <c r="D204" s="201">
        <v>248.14226905861406</v>
      </c>
      <c r="F204" s="204">
        <v>78.84491929780242</v>
      </c>
      <c r="G204" s="204">
        <v>190.87866850662618</v>
      </c>
      <c r="I204" s="204">
        <v>315.37967719120968</v>
      </c>
      <c r="J204" s="204">
        <v>763.51467402650474</v>
      </c>
    </row>
    <row r="205" spans="1:10" x14ac:dyDescent="0.2">
      <c r="A205" s="200">
        <v>201</v>
      </c>
      <c r="C205" s="201">
        <v>99.028914814346749</v>
      </c>
      <c r="D205" s="201">
        <v>248.14226905861406</v>
      </c>
      <c r="F205" s="204">
        <v>79.223131851477405</v>
      </c>
      <c r="G205" s="204">
        <v>190.87866850662618</v>
      </c>
      <c r="I205" s="204">
        <v>316.89252740590962</v>
      </c>
      <c r="J205" s="204">
        <v>763.51467402650474</v>
      </c>
    </row>
    <row r="206" spans="1:10" x14ac:dyDescent="0.2">
      <c r="A206" s="200">
        <v>202</v>
      </c>
      <c r="C206" s="201">
        <v>99.499334265062956</v>
      </c>
      <c r="D206" s="201">
        <v>248.14226905861406</v>
      </c>
      <c r="F206" s="204">
        <v>79.599467412050359</v>
      </c>
      <c r="G206" s="204">
        <v>190.87866850662618</v>
      </c>
      <c r="I206" s="204">
        <v>318.39786964820144</v>
      </c>
      <c r="J206" s="204">
        <v>763.51467402650474</v>
      </c>
    </row>
    <row r="207" spans="1:10" x14ac:dyDescent="0.2">
      <c r="A207" s="200">
        <v>203</v>
      </c>
      <c r="C207" s="201">
        <v>99.967430647297832</v>
      </c>
      <c r="D207" s="201">
        <v>248.14226905861406</v>
      </c>
      <c r="F207" s="204">
        <v>79.973944517838262</v>
      </c>
      <c r="G207" s="204">
        <v>190.87866850662618</v>
      </c>
      <c r="I207" s="204">
        <v>319.89577807135305</v>
      </c>
      <c r="J207" s="204">
        <v>763.51467402650474</v>
      </c>
    </row>
    <row r="208" spans="1:10" x14ac:dyDescent="0.2">
      <c r="A208" s="200">
        <v>204</v>
      </c>
      <c r="C208" s="201">
        <v>100.43322679232982</v>
      </c>
      <c r="D208" s="201">
        <v>248.14226905861406</v>
      </c>
      <c r="F208" s="204">
        <v>80.346581433863861</v>
      </c>
      <c r="G208" s="204">
        <v>190.87866850662618</v>
      </c>
      <c r="I208" s="204">
        <v>321.38632573545544</v>
      </c>
      <c r="J208" s="204">
        <v>763.51467402650474</v>
      </c>
    </row>
    <row r="209" spans="1:10" x14ac:dyDescent="0.2">
      <c r="A209" s="200">
        <v>205</v>
      </c>
      <c r="C209" s="201">
        <v>100.8967451965016</v>
      </c>
      <c r="D209" s="201">
        <v>248.14226905861406</v>
      </c>
      <c r="F209" s="204">
        <v>80.717396157201279</v>
      </c>
      <c r="G209" s="204">
        <v>190.87866850662618</v>
      </c>
      <c r="I209" s="204">
        <v>322.86958462880511</v>
      </c>
      <c r="J209" s="204">
        <v>763.51467402650474</v>
      </c>
    </row>
    <row r="210" spans="1:10" x14ac:dyDescent="0.2">
      <c r="A210" s="200">
        <v>206</v>
      </c>
      <c r="C210" s="201">
        <v>101.35800802773902</v>
      </c>
      <c r="D210" s="201">
        <v>248.14226905861406</v>
      </c>
      <c r="F210" s="204">
        <v>81.086406422191217</v>
      </c>
      <c r="G210" s="204">
        <v>190.87866850662618</v>
      </c>
      <c r="I210" s="204">
        <v>324.34562568876487</v>
      </c>
      <c r="J210" s="204">
        <v>763.51467402650474</v>
      </c>
    </row>
    <row r="211" spans="1:10" x14ac:dyDescent="0.2">
      <c r="A211" s="200">
        <v>207</v>
      </c>
      <c r="C211" s="201">
        <v>101.81703713191361</v>
      </c>
      <c r="D211" s="201">
        <v>248.14226905861406</v>
      </c>
      <c r="F211" s="204">
        <v>81.453629705530886</v>
      </c>
      <c r="G211" s="204">
        <v>190.87866850662618</v>
      </c>
      <c r="I211" s="204">
        <v>325.81451882212355</v>
      </c>
      <c r="J211" s="204">
        <v>763.51467402650474</v>
      </c>
    </row>
    <row r="212" spans="1:10" x14ac:dyDescent="0.2">
      <c r="A212" s="200">
        <v>208</v>
      </c>
      <c r="C212" s="201">
        <v>102.27385403905038</v>
      </c>
      <c r="D212" s="201">
        <v>248.14226905861406</v>
      </c>
      <c r="F212" s="204">
        <v>81.819083231240299</v>
      </c>
      <c r="G212" s="204">
        <v>190.87866850662618</v>
      </c>
      <c r="I212" s="204">
        <v>327.2763329249612</v>
      </c>
      <c r="J212" s="204">
        <v>763.51467402650474</v>
      </c>
    </row>
    <row r="213" spans="1:10" x14ac:dyDescent="0.2">
      <c r="A213" s="200">
        <v>209</v>
      </c>
      <c r="C213" s="201">
        <v>102.72847996938749</v>
      </c>
      <c r="D213" s="201">
        <v>248.14226905861406</v>
      </c>
      <c r="F213" s="204">
        <v>82.182783975509977</v>
      </c>
      <c r="G213" s="204">
        <v>190.87866850662618</v>
      </c>
      <c r="I213" s="204">
        <v>328.73113590203991</v>
      </c>
      <c r="J213" s="204">
        <v>763.51467402650474</v>
      </c>
    </row>
    <row r="214" spans="1:10" x14ac:dyDescent="0.2">
      <c r="A214" s="200">
        <v>210</v>
      </c>
      <c r="C214" s="201">
        <v>103.18093583929088</v>
      </c>
      <c r="D214" s="201">
        <v>248.14226905861406</v>
      </c>
      <c r="F214" s="204">
        <v>82.544748671432714</v>
      </c>
      <c r="G214" s="204">
        <v>190.87866850662618</v>
      </c>
      <c r="I214" s="204">
        <v>330.17899468573086</v>
      </c>
      <c r="J214" s="204">
        <v>763.51467402650474</v>
      </c>
    </row>
    <row r="215" spans="1:10" x14ac:dyDescent="0.2">
      <c r="A215" s="200">
        <v>211</v>
      </c>
      <c r="C215" s="201">
        <v>103.63124226702894</v>
      </c>
      <c r="D215" s="201">
        <v>248.14226905861406</v>
      </c>
      <c r="F215" s="204">
        <v>82.90499381362315</v>
      </c>
      <c r="G215" s="204">
        <v>190.87866850662618</v>
      </c>
      <c r="I215" s="204">
        <v>331.6199752544926</v>
      </c>
      <c r="J215" s="204">
        <v>763.51467402650474</v>
      </c>
    </row>
    <row r="216" spans="1:10" x14ac:dyDescent="0.2">
      <c r="A216" s="200">
        <v>212</v>
      </c>
      <c r="C216" s="201">
        <v>104.07941957840984</v>
      </c>
      <c r="D216" s="201">
        <v>248.14226905861406</v>
      </c>
      <c r="F216" s="204">
        <v>83.26353566272789</v>
      </c>
      <c r="G216" s="204">
        <v>190.87866850662618</v>
      </c>
      <c r="I216" s="204">
        <v>333.05414265091156</v>
      </c>
      <c r="J216" s="204">
        <v>763.51467402650474</v>
      </c>
    </row>
    <row r="217" spans="1:10" x14ac:dyDescent="0.2">
      <c r="A217" s="200">
        <v>213</v>
      </c>
      <c r="C217" s="201">
        <v>104.52548781228744</v>
      </c>
      <c r="D217" s="201">
        <v>248.14226905861406</v>
      </c>
      <c r="F217" s="204">
        <v>83.620390249829953</v>
      </c>
      <c r="G217" s="204">
        <v>190.87866850662618</v>
      </c>
      <c r="I217" s="204">
        <v>334.48156099931981</v>
      </c>
      <c r="J217" s="204">
        <v>763.51467402650474</v>
      </c>
    </row>
    <row r="218" spans="1:10" x14ac:dyDescent="0.2">
      <c r="A218" s="200">
        <v>214</v>
      </c>
      <c r="C218" s="201">
        <v>104.96946672593673</v>
      </c>
      <c r="D218" s="201">
        <v>248.14226905861406</v>
      </c>
      <c r="F218" s="204">
        <v>83.975573380749395</v>
      </c>
      <c r="G218" s="204">
        <v>190.87866850662618</v>
      </c>
      <c r="I218" s="204">
        <v>335.90229352299758</v>
      </c>
      <c r="J218" s="204">
        <v>763.51467402650474</v>
      </c>
    </row>
    <row r="219" spans="1:10" x14ac:dyDescent="0.2">
      <c r="A219" s="200">
        <v>215</v>
      </c>
      <c r="C219" s="201">
        <v>105.41137580030544</v>
      </c>
      <c r="D219" s="201">
        <v>248.14226905861406</v>
      </c>
      <c r="F219" s="204">
        <v>84.329100640244349</v>
      </c>
      <c r="G219" s="204">
        <v>190.87866850662618</v>
      </c>
      <c r="I219" s="204">
        <v>337.31640256097739</v>
      </c>
      <c r="J219" s="204">
        <v>763.51467402650474</v>
      </c>
    </row>
    <row r="220" spans="1:10" x14ac:dyDescent="0.2">
      <c r="A220" s="200">
        <v>216</v>
      </c>
      <c r="C220" s="201">
        <v>105.85123424514283</v>
      </c>
      <c r="D220" s="201">
        <v>248.14226905861406</v>
      </c>
      <c r="F220" s="204">
        <v>84.680987396114276</v>
      </c>
      <c r="G220" s="204">
        <v>190.87866850662618</v>
      </c>
      <c r="I220" s="204">
        <v>338.7239495844571</v>
      </c>
      <c r="J220" s="204">
        <v>763.51467402650474</v>
      </c>
    </row>
    <row r="221" spans="1:10" x14ac:dyDescent="0.2">
      <c r="A221" s="200">
        <v>217</v>
      </c>
      <c r="C221" s="201">
        <v>106.28906100401019</v>
      </c>
      <c r="D221" s="201">
        <v>248.14226905861406</v>
      </c>
      <c r="F221" s="204">
        <v>85.031248803208143</v>
      </c>
      <c r="G221" s="204">
        <v>190.87866850662618</v>
      </c>
      <c r="I221" s="204">
        <v>340.12499521283257</v>
      </c>
      <c r="J221" s="204">
        <v>763.51467402650474</v>
      </c>
    </row>
    <row r="222" spans="1:10" x14ac:dyDescent="0.2">
      <c r="A222" s="200">
        <v>218</v>
      </c>
      <c r="C222" s="201">
        <v>106.7248747591765</v>
      </c>
      <c r="D222" s="201">
        <v>248.14226905861406</v>
      </c>
      <c r="F222" s="204">
        <v>85.379899807341204</v>
      </c>
      <c r="G222" s="204">
        <v>190.87866850662618</v>
      </c>
      <c r="I222" s="204">
        <v>341.51959922936481</v>
      </c>
      <c r="J222" s="204">
        <v>763.51467402650474</v>
      </c>
    </row>
    <row r="223" spans="1:10" x14ac:dyDescent="0.2">
      <c r="A223" s="200">
        <v>219</v>
      </c>
      <c r="C223" s="201">
        <v>107.15869393640203</v>
      </c>
      <c r="D223" s="201">
        <v>248.14226905861406</v>
      </c>
      <c r="F223" s="204">
        <v>85.726955149121636</v>
      </c>
      <c r="G223" s="204">
        <v>190.87866850662618</v>
      </c>
      <c r="I223" s="204">
        <v>342.90782059648654</v>
      </c>
      <c r="J223" s="204">
        <v>763.51467402650474</v>
      </c>
    </row>
    <row r="224" spans="1:10" x14ac:dyDescent="0.2">
      <c r="A224" s="200">
        <v>220</v>
      </c>
      <c r="C224" s="201">
        <v>107.59053670961235</v>
      </c>
      <c r="D224" s="201">
        <v>248.14226905861406</v>
      </c>
      <c r="F224" s="204">
        <v>86.072429367689878</v>
      </c>
      <c r="G224" s="204">
        <v>190.87866850662618</v>
      </c>
      <c r="I224" s="204">
        <v>344.28971747075951</v>
      </c>
      <c r="J224" s="204">
        <v>763.51467402650474</v>
      </c>
    </row>
    <row r="225" spans="1:10" x14ac:dyDescent="0.2">
      <c r="A225" s="200">
        <v>221</v>
      </c>
      <c r="C225" s="201">
        <v>108.02042100546686</v>
      </c>
      <c r="D225" s="201">
        <v>248.14226905861406</v>
      </c>
      <c r="F225" s="204">
        <v>86.416336804373486</v>
      </c>
      <c r="G225" s="204">
        <v>190.87866850662618</v>
      </c>
      <c r="I225" s="204">
        <v>345.66534721749395</v>
      </c>
      <c r="J225" s="204">
        <v>763.51467402650474</v>
      </c>
    </row>
    <row r="226" spans="1:10" x14ac:dyDescent="0.2">
      <c r="A226" s="200">
        <v>222</v>
      </c>
      <c r="C226" s="201">
        <v>108.44836450782486</v>
      </c>
      <c r="D226" s="201">
        <v>248.14226905861406</v>
      </c>
      <c r="F226" s="204">
        <v>86.758691606259873</v>
      </c>
      <c r="G226" s="204">
        <v>190.87866850662618</v>
      </c>
      <c r="I226" s="204">
        <v>347.03476642503949</v>
      </c>
      <c r="J226" s="204">
        <v>763.51467402650474</v>
      </c>
    </row>
    <row r="227" spans="1:10" x14ac:dyDescent="0.2">
      <c r="A227" s="200">
        <v>223</v>
      </c>
      <c r="C227" s="201">
        <v>108.87438466210948</v>
      </c>
      <c r="D227" s="201">
        <v>248.14226905861406</v>
      </c>
      <c r="F227" s="204">
        <v>87.099507729687573</v>
      </c>
      <c r="G227" s="204">
        <v>190.87866850662618</v>
      </c>
      <c r="I227" s="204">
        <v>348.39803091875029</v>
      </c>
      <c r="J227" s="204">
        <v>763.51467402650474</v>
      </c>
    </row>
    <row r="228" spans="1:10" x14ac:dyDescent="0.2">
      <c r="A228" s="200">
        <v>224</v>
      </c>
      <c r="C228" s="201">
        <v>109.29849867957562</v>
      </c>
      <c r="D228" s="201">
        <v>248.14226905861406</v>
      </c>
      <c r="F228" s="204">
        <v>87.438798943660501</v>
      </c>
      <c r="G228" s="204">
        <v>190.87866850662618</v>
      </c>
      <c r="I228" s="204">
        <v>349.755195774642</v>
      </c>
      <c r="J228" s="204">
        <v>763.51467402650474</v>
      </c>
    </row>
    <row r="229" spans="1:10" x14ac:dyDescent="0.2">
      <c r="A229" s="200">
        <v>225</v>
      </c>
      <c r="C229" s="201">
        <v>109.72072354148244</v>
      </c>
      <c r="D229" s="201">
        <v>248.14226905861406</v>
      </c>
      <c r="F229" s="204">
        <v>87.776578833185951</v>
      </c>
      <c r="G229" s="204">
        <v>190.87866850662618</v>
      </c>
      <c r="I229" s="204">
        <v>351.1063153327438</v>
      </c>
      <c r="J229" s="204">
        <v>763.51467402650474</v>
      </c>
    </row>
    <row r="230" spans="1:10" x14ac:dyDescent="0.2">
      <c r="A230" s="200">
        <v>226</v>
      </c>
      <c r="C230" s="201">
        <v>110.14107600317249</v>
      </c>
      <c r="D230" s="201">
        <v>248.14226905861406</v>
      </c>
      <c r="F230" s="204">
        <v>88.112860802537995</v>
      </c>
      <c r="G230" s="204">
        <v>190.87866850662618</v>
      </c>
      <c r="I230" s="204">
        <v>352.45144321015198</v>
      </c>
      <c r="J230" s="204">
        <v>763.51467402650474</v>
      </c>
    </row>
    <row r="231" spans="1:10" x14ac:dyDescent="0.2">
      <c r="A231" s="200">
        <v>227</v>
      </c>
      <c r="C231" s="201">
        <v>110.55957259806192</v>
      </c>
      <c r="D231" s="201">
        <v>248.14226905861406</v>
      </c>
      <c r="F231" s="204">
        <v>88.447658078449535</v>
      </c>
      <c r="G231" s="204">
        <v>190.87866850662618</v>
      </c>
      <c r="I231" s="204">
        <v>353.79063231379814</v>
      </c>
      <c r="J231" s="204">
        <v>763.51467402650474</v>
      </c>
    </row>
    <row r="232" spans="1:10" x14ac:dyDescent="0.2">
      <c r="A232" s="200">
        <v>228</v>
      </c>
      <c r="C232" s="201">
        <v>110.97622964154247</v>
      </c>
      <c r="D232" s="201">
        <v>248.14226905861406</v>
      </c>
      <c r="F232" s="204">
        <v>88.780983713233979</v>
      </c>
      <c r="G232" s="204">
        <v>190.87866850662618</v>
      </c>
      <c r="I232" s="204">
        <v>355.12393485293592</v>
      </c>
      <c r="J232" s="204">
        <v>763.51467402650474</v>
      </c>
    </row>
    <row r="233" spans="1:10" x14ac:dyDescent="0.2">
      <c r="A233" s="200">
        <v>229</v>
      </c>
      <c r="C233" s="201">
        <v>111.39106323479797</v>
      </c>
      <c r="D233" s="201">
        <v>248.14226905861406</v>
      </c>
      <c r="F233" s="204">
        <v>89.112850587838381</v>
      </c>
      <c r="G233" s="204">
        <v>190.87866850662618</v>
      </c>
      <c r="I233" s="204">
        <v>356.45140235135352</v>
      </c>
      <c r="J233" s="204">
        <v>763.51467402650474</v>
      </c>
    </row>
    <row r="234" spans="1:10" x14ac:dyDescent="0.2">
      <c r="A234" s="200">
        <v>230</v>
      </c>
      <c r="C234" s="201">
        <v>111.80408926853796</v>
      </c>
      <c r="D234" s="201">
        <v>248.14226905861406</v>
      </c>
      <c r="F234" s="204">
        <v>89.443271414830363</v>
      </c>
      <c r="G234" s="204">
        <v>190.87866850662618</v>
      </c>
      <c r="I234" s="204">
        <v>357.77308565932145</v>
      </c>
      <c r="J234" s="204">
        <v>763.51467402650474</v>
      </c>
    </row>
    <row r="235" spans="1:10" x14ac:dyDescent="0.2">
      <c r="A235" s="200">
        <v>231</v>
      </c>
      <c r="C235" s="201">
        <v>112.21532342665014</v>
      </c>
      <c r="D235" s="201">
        <v>248.14226905861406</v>
      </c>
      <c r="F235" s="204">
        <v>89.77225874132013</v>
      </c>
      <c r="G235" s="204">
        <v>190.87866850662618</v>
      </c>
      <c r="I235" s="204">
        <v>359.08903496528052</v>
      </c>
      <c r="J235" s="204">
        <v>763.51467402650474</v>
      </c>
    </row>
    <row r="236" spans="1:10" x14ac:dyDescent="0.2">
      <c r="A236" s="200">
        <v>232</v>
      </c>
      <c r="C236" s="201">
        <v>112.62478118977413</v>
      </c>
      <c r="D236" s="201">
        <v>248.14226905861406</v>
      </c>
      <c r="F236" s="204">
        <v>90.099824951819301</v>
      </c>
      <c r="G236" s="204">
        <v>190.87866850662618</v>
      </c>
      <c r="I236" s="204">
        <v>360.3992998072772</v>
      </c>
      <c r="J236" s="204">
        <v>763.51467402650474</v>
      </c>
    </row>
    <row r="237" spans="1:10" x14ac:dyDescent="0.2">
      <c r="A237" s="200">
        <v>233</v>
      </c>
      <c r="C237" s="201">
        <v>113.03247783879779</v>
      </c>
      <c r="D237" s="201">
        <v>248.14226905861406</v>
      </c>
      <c r="F237" s="204">
        <v>90.425982271038237</v>
      </c>
      <c r="G237" s="204">
        <v>190.87866850662618</v>
      </c>
      <c r="I237" s="204">
        <v>361.70392908415295</v>
      </c>
      <c r="J237" s="204">
        <v>763.51467402650474</v>
      </c>
    </row>
    <row r="238" spans="1:10" x14ac:dyDescent="0.2">
      <c r="A238" s="200">
        <v>234</v>
      </c>
      <c r="C238" s="201">
        <v>113.43842845827987</v>
      </c>
      <c r="D238" s="201">
        <v>248.14226905861406</v>
      </c>
      <c r="F238" s="204">
        <v>90.750742766623901</v>
      </c>
      <c r="G238" s="204">
        <v>190.87866850662618</v>
      </c>
      <c r="I238" s="204">
        <v>363.0029710664956</v>
      </c>
      <c r="J238" s="204">
        <v>763.51467402650474</v>
      </c>
    </row>
    <row r="239" spans="1:10" x14ac:dyDescent="0.2">
      <c r="A239" s="200">
        <v>235</v>
      </c>
      <c r="C239" s="201">
        <v>113.84264793979818</v>
      </c>
      <c r="D239" s="201">
        <v>248.14226905861406</v>
      </c>
      <c r="F239" s="204">
        <v>91.07411835183855</v>
      </c>
      <c r="G239" s="204">
        <v>190.87866850662618</v>
      </c>
      <c r="I239" s="204">
        <v>364.2964734073542</v>
      </c>
      <c r="J239" s="204">
        <v>763.51467402650474</v>
      </c>
    </row>
    <row r="240" spans="1:10" x14ac:dyDescent="0.2">
      <c r="A240" s="200">
        <v>236</v>
      </c>
      <c r="C240" s="201">
        <v>114.24515098522797</v>
      </c>
      <c r="D240" s="201">
        <v>248.14226905861406</v>
      </c>
      <c r="F240" s="204">
        <v>91.396120788182373</v>
      </c>
      <c r="G240" s="204">
        <v>190.87866850662618</v>
      </c>
      <c r="I240" s="204">
        <v>365.58448315272949</v>
      </c>
      <c r="J240" s="204">
        <v>763.51467402650474</v>
      </c>
    </row>
    <row r="241" spans="1:10" x14ac:dyDescent="0.2">
      <c r="A241" s="200">
        <v>237</v>
      </c>
      <c r="C241" s="201">
        <v>114.64595210995007</v>
      </c>
      <c r="D241" s="201">
        <v>248.14226905861406</v>
      </c>
      <c r="F241" s="204">
        <v>91.716761687960059</v>
      </c>
      <c r="G241" s="204">
        <v>190.87866850662618</v>
      </c>
      <c r="I241" s="204">
        <v>366.86704675184023</v>
      </c>
      <c r="J241" s="204">
        <v>763.51467402650474</v>
      </c>
    </row>
    <row r="242" spans="1:10" x14ac:dyDescent="0.2">
      <c r="A242" s="200">
        <v>238</v>
      </c>
      <c r="C242" s="201">
        <v>115.04506564599217</v>
      </c>
      <c r="D242" s="201">
        <v>248.14226905861406</v>
      </c>
      <c r="F242" s="204">
        <v>92.036052516793745</v>
      </c>
      <c r="G242" s="204">
        <v>190.87866850662618</v>
      </c>
      <c r="I242" s="204">
        <v>368.14421006717498</v>
      </c>
      <c r="J242" s="204">
        <v>763.51467402650474</v>
      </c>
    </row>
    <row r="243" spans="1:10" x14ac:dyDescent="0.2">
      <c r="A243" s="200">
        <v>239</v>
      </c>
      <c r="C243" s="201">
        <v>115.44250574510382</v>
      </c>
      <c r="D243" s="201">
        <v>248.14226905861406</v>
      </c>
      <c r="F243" s="204">
        <v>92.354004596083044</v>
      </c>
      <c r="G243" s="204">
        <v>190.87866850662618</v>
      </c>
      <c r="I243" s="204">
        <v>369.41601838433218</v>
      </c>
      <c r="J243" s="204">
        <v>763.51467402650474</v>
      </c>
    </row>
    <row r="244" spans="1:10" x14ac:dyDescent="0.2">
      <c r="A244" s="200">
        <v>240</v>
      </c>
      <c r="C244" s="201">
        <v>115.83828638176719</v>
      </c>
      <c r="D244" s="201">
        <v>248.14226905861406</v>
      </c>
      <c r="F244" s="204">
        <v>92.670629105413752</v>
      </c>
      <c r="G244" s="204">
        <v>190.87866850662618</v>
      </c>
      <c r="I244" s="204">
        <v>370.68251642165501</v>
      </c>
      <c r="J244" s="204">
        <v>763.51467402650474</v>
      </c>
    </row>
    <row r="245" spans="1:10" x14ac:dyDescent="0.2">
      <c r="A245" s="200">
        <v>241</v>
      </c>
      <c r="C245" s="201">
        <v>116.23242135614578</v>
      </c>
      <c r="D245" s="201">
        <v>248.14226905861406</v>
      </c>
      <c r="F245" s="204">
        <v>92.985937084916628</v>
      </c>
      <c r="G245" s="204">
        <v>190.87866850662618</v>
      </c>
      <c r="I245" s="204">
        <v>371.94374833966651</v>
      </c>
      <c r="J245" s="204">
        <v>763.51467402650474</v>
      </c>
    </row>
    <row r="246" spans="1:10" x14ac:dyDescent="0.2">
      <c r="A246" s="200">
        <v>242</v>
      </c>
      <c r="C246" s="201">
        <v>116.62492429697153</v>
      </c>
      <c r="D246" s="201">
        <v>248.14226905861406</v>
      </c>
      <c r="F246" s="204">
        <v>93.299939437577223</v>
      </c>
      <c r="G246" s="204">
        <v>190.87866850662618</v>
      </c>
      <c r="I246" s="204">
        <v>373.19975775030889</v>
      </c>
      <c r="J246" s="204">
        <v>763.51467402650474</v>
      </c>
    </row>
    <row r="247" spans="1:10" x14ac:dyDescent="0.2">
      <c r="A247" s="200">
        <v>243</v>
      </c>
      <c r="C247" s="201">
        <v>117.01580866437224</v>
      </c>
      <c r="D247" s="201">
        <v>248.14226905861406</v>
      </c>
      <c r="F247" s="204">
        <v>93.612646931497792</v>
      </c>
      <c r="G247" s="204">
        <v>190.87866850662618</v>
      </c>
      <c r="I247" s="204">
        <v>374.45058772599117</v>
      </c>
      <c r="J247" s="204">
        <v>763.51467402650474</v>
      </c>
    </row>
    <row r="248" spans="1:10" x14ac:dyDescent="0.2">
      <c r="A248" s="200">
        <v>244</v>
      </c>
      <c r="C248" s="201">
        <v>117.40508775264193</v>
      </c>
      <c r="D248" s="201">
        <v>248.14226905861406</v>
      </c>
      <c r="F248" s="204">
        <v>93.924070202113555</v>
      </c>
      <c r="G248" s="204">
        <v>190.87866850662618</v>
      </c>
      <c r="I248" s="204">
        <v>375.69628080845422</v>
      </c>
      <c r="J248" s="204">
        <v>763.51467402650474</v>
      </c>
    </row>
    <row r="249" spans="1:10" x14ac:dyDescent="0.2">
      <c r="A249" s="200">
        <v>245</v>
      </c>
      <c r="C249" s="201">
        <v>117.79277469295326</v>
      </c>
      <c r="D249" s="201">
        <v>248.14226905861406</v>
      </c>
      <c r="F249" s="204">
        <v>94.234219754362599</v>
      </c>
      <c r="G249" s="204">
        <v>190.87866850662618</v>
      </c>
      <c r="I249" s="204">
        <v>376.93687901745039</v>
      </c>
      <c r="J249" s="204">
        <v>763.51467402650474</v>
      </c>
    </row>
    <row r="250" spans="1:10" x14ac:dyDescent="0.2">
      <c r="A250" s="200">
        <v>246</v>
      </c>
      <c r="C250" s="201">
        <v>118.1788824560157</v>
      </c>
      <c r="D250" s="201">
        <v>248.14226905861406</v>
      </c>
      <c r="F250" s="204">
        <v>94.543105964812554</v>
      </c>
      <c r="G250" s="204">
        <v>190.87866850662618</v>
      </c>
      <c r="I250" s="204">
        <v>378.17242385925022</v>
      </c>
      <c r="J250" s="204">
        <v>763.51467402650474</v>
      </c>
    </row>
    <row r="251" spans="1:10" x14ac:dyDescent="0.2">
      <c r="A251" s="200">
        <v>247</v>
      </c>
      <c r="C251" s="201">
        <v>118.56342385467951</v>
      </c>
      <c r="D251" s="201">
        <v>248.14226905861406</v>
      </c>
      <c r="F251" s="204">
        <v>94.850739083743605</v>
      </c>
      <c r="G251" s="204">
        <v>190.87866850662618</v>
      </c>
      <c r="I251" s="204">
        <v>379.40295633497442</v>
      </c>
      <c r="J251" s="204">
        <v>763.51467402650474</v>
      </c>
    </row>
    <row r="252" spans="1:10" x14ac:dyDescent="0.2">
      <c r="A252" s="200">
        <v>248</v>
      </c>
      <c r="C252" s="201">
        <v>118.94641154648649</v>
      </c>
      <c r="D252" s="201">
        <v>248.14226905861406</v>
      </c>
      <c r="F252" s="204">
        <v>95.157129237189196</v>
      </c>
      <c r="G252" s="204">
        <v>190.87866850662618</v>
      </c>
      <c r="I252" s="204">
        <v>380.62851694875678</v>
      </c>
      <c r="J252" s="204">
        <v>763.51467402650474</v>
      </c>
    </row>
    <row r="253" spans="1:10" x14ac:dyDescent="0.2">
      <c r="A253" s="200">
        <v>249</v>
      </c>
      <c r="C253" s="201">
        <v>119.32785803617041</v>
      </c>
      <c r="D253" s="201">
        <v>248.14226905861406</v>
      </c>
      <c r="F253" s="204">
        <v>95.462286428936324</v>
      </c>
      <c r="G253" s="204">
        <v>190.87866850662618</v>
      </c>
      <c r="I253" s="204">
        <v>381.84914571574529</v>
      </c>
      <c r="J253" s="204">
        <v>763.51467402650474</v>
      </c>
    </row>
    <row r="254" spans="1:10" x14ac:dyDescent="0.2">
      <c r="A254" s="200">
        <v>250</v>
      </c>
      <c r="C254" s="201">
        <v>119.7077756781068</v>
      </c>
      <c r="D254" s="201">
        <v>248.14226905861406</v>
      </c>
      <c r="F254" s="204">
        <v>95.766220542485428</v>
      </c>
      <c r="G254" s="204">
        <v>190.87866850662618</v>
      </c>
      <c r="I254" s="204">
        <v>383.06488216994171</v>
      </c>
      <c r="J254" s="204">
        <v>763.51467402650474</v>
      </c>
    </row>
    <row r="255" spans="1:10" x14ac:dyDescent="0.2">
      <c r="A255" s="200">
        <v>251</v>
      </c>
      <c r="C255" s="201">
        <v>120.0861766787137</v>
      </c>
      <c r="D255" s="201">
        <v>248.14226905861406</v>
      </c>
      <c r="F255" s="204">
        <v>96.068941342970959</v>
      </c>
      <c r="G255" s="204">
        <v>190.87866850662618</v>
      </c>
      <c r="I255" s="204">
        <v>384.27576537188384</v>
      </c>
      <c r="J255" s="204">
        <v>763.51467402650474</v>
      </c>
    </row>
    <row r="256" spans="1:10" x14ac:dyDescent="0.2">
      <c r="A256" s="200">
        <v>252</v>
      </c>
      <c r="C256" s="201">
        <v>120.46307309880513</v>
      </c>
      <c r="D256" s="201">
        <v>248.14226905861406</v>
      </c>
      <c r="F256" s="204">
        <v>96.370458479044089</v>
      </c>
      <c r="G256" s="204">
        <v>190.87866850662618</v>
      </c>
      <c r="I256" s="204">
        <v>385.48183391617636</v>
      </c>
      <c r="J256" s="204">
        <v>763.51467402650474</v>
      </c>
    </row>
    <row r="257" spans="1:10" x14ac:dyDescent="0.2">
      <c r="A257" s="200">
        <v>253</v>
      </c>
      <c r="C257" s="201">
        <v>120.83847685589721</v>
      </c>
      <c r="D257" s="201">
        <v>248.14226905861406</v>
      </c>
      <c r="F257" s="204">
        <v>96.670781484717779</v>
      </c>
      <c r="G257" s="204">
        <v>190.87866850662618</v>
      </c>
      <c r="I257" s="204">
        <v>386.68312593887111</v>
      </c>
      <c r="J257" s="204">
        <v>763.51467402650474</v>
      </c>
    </row>
    <row r="258" spans="1:10" x14ac:dyDescent="0.2">
      <c r="A258" s="200">
        <v>254</v>
      </c>
      <c r="C258" s="201">
        <v>121.21239972647004</v>
      </c>
      <c r="D258" s="201">
        <v>248.14226905861406</v>
      </c>
      <c r="F258" s="204">
        <v>96.969919781176046</v>
      </c>
      <c r="G258" s="204">
        <v>190.87866850662618</v>
      </c>
      <c r="I258" s="204">
        <v>387.87967912470418</v>
      </c>
      <c r="J258" s="204">
        <v>763.51467402650474</v>
      </c>
    </row>
    <row r="259" spans="1:10" x14ac:dyDescent="0.2">
      <c r="A259" s="200">
        <v>255</v>
      </c>
      <c r="C259" s="201">
        <v>121.58485334818366</v>
      </c>
      <c r="D259" s="201">
        <v>248.14226905861406</v>
      </c>
      <c r="F259" s="204">
        <v>97.267882678546925</v>
      </c>
      <c r="G259" s="204">
        <v>190.87866850662618</v>
      </c>
      <c r="I259" s="204">
        <v>389.0715307141877</v>
      </c>
      <c r="J259" s="204">
        <v>763.51467402650474</v>
      </c>
    </row>
    <row r="260" spans="1:10" x14ac:dyDescent="0.2">
      <c r="A260" s="200">
        <v>256</v>
      </c>
      <c r="C260" s="201">
        <v>121.95584922205192</v>
      </c>
      <c r="D260" s="201">
        <v>248.14226905861406</v>
      </c>
      <c r="F260" s="204">
        <v>97.564679377641554</v>
      </c>
      <c r="G260" s="204">
        <v>190.87866850662618</v>
      </c>
      <c r="I260" s="204">
        <v>390.25871751056621</v>
      </c>
      <c r="J260" s="204">
        <v>763.51467402650474</v>
      </c>
    </row>
    <row r="261" spans="1:10" x14ac:dyDescent="0.2">
      <c r="A261" s="200">
        <v>257</v>
      </c>
      <c r="C261" s="201">
        <v>122.32539871457317</v>
      </c>
      <c r="D261" s="201">
        <v>248.14226905861406</v>
      </c>
      <c r="F261" s="204">
        <v>97.860318971658529</v>
      </c>
      <c r="G261" s="204">
        <v>190.87866850662618</v>
      </c>
      <c r="I261" s="204">
        <v>391.44127588663412</v>
      </c>
      <c r="J261" s="204">
        <v>763.51467402650474</v>
      </c>
    </row>
    <row r="262" spans="1:10" x14ac:dyDescent="0.2">
      <c r="A262" s="200">
        <v>258</v>
      </c>
      <c r="C262" s="201">
        <v>122.69351305981959</v>
      </c>
      <c r="D262" s="201">
        <v>248.14226905861406</v>
      </c>
      <c r="F262" s="204">
        <v>98.154810447855681</v>
      </c>
      <c r="G262" s="204">
        <v>190.87866850662618</v>
      </c>
      <c r="I262" s="204">
        <v>392.61924179142272</v>
      </c>
      <c r="J262" s="204">
        <v>763.51467402650474</v>
      </c>
    </row>
    <row r="263" spans="1:10" x14ac:dyDescent="0.2">
      <c r="A263" s="200">
        <v>259</v>
      </c>
      <c r="C263" s="201">
        <v>123.06020336148708</v>
      </c>
      <c r="D263" s="201">
        <v>248.14226905861406</v>
      </c>
      <c r="F263" s="204">
        <v>98.448162689189658</v>
      </c>
      <c r="G263" s="204">
        <v>190.87866850662618</v>
      </c>
      <c r="I263" s="204">
        <v>393.79265075675863</v>
      </c>
      <c r="J263" s="204">
        <v>763.51467402650474</v>
      </c>
    </row>
    <row r="264" spans="1:10" x14ac:dyDescent="0.2">
      <c r="A264" s="200">
        <v>260</v>
      </c>
      <c r="C264" s="201">
        <v>123.42548059490422</v>
      </c>
      <c r="D264" s="201">
        <v>248.14226905861406</v>
      </c>
      <c r="F264" s="204">
        <v>98.740384475923392</v>
      </c>
      <c r="G264" s="204">
        <v>190.87866850662618</v>
      </c>
      <c r="I264" s="204">
        <v>394.96153790369357</v>
      </c>
      <c r="J264" s="204">
        <v>763.51467402650474</v>
      </c>
    </row>
    <row r="265" spans="1:10" x14ac:dyDescent="0.2">
      <c r="A265" s="200">
        <v>261</v>
      </c>
      <c r="C265" s="201">
        <v>123.78935560900355</v>
      </c>
      <c r="D265" s="201">
        <v>248.14226905861406</v>
      </c>
      <c r="F265" s="204">
        <v>99.031484487202832</v>
      </c>
      <c r="G265" s="204">
        <v>190.87866850662618</v>
      </c>
      <c r="I265" s="204">
        <v>396.12593794881133</v>
      </c>
      <c r="J265" s="204">
        <v>763.51467402650474</v>
      </c>
    </row>
    <row r="266" spans="1:10" x14ac:dyDescent="0.2">
      <c r="A266" s="200">
        <v>262</v>
      </c>
      <c r="C266" s="201">
        <v>124.15183912825509</v>
      </c>
      <c r="D266" s="201">
        <v>248.14226905861406</v>
      </c>
      <c r="F266" s="204">
        <v>99.321471302604067</v>
      </c>
      <c r="G266" s="204">
        <v>190.87866850662618</v>
      </c>
      <c r="I266" s="204">
        <v>397.28588521041627</v>
      </c>
      <c r="J266" s="204">
        <v>763.51467402650474</v>
      </c>
    </row>
    <row r="267" spans="1:10" x14ac:dyDescent="0.2">
      <c r="A267" s="200">
        <v>263</v>
      </c>
      <c r="C267" s="201">
        <v>124.5129417545632</v>
      </c>
      <c r="D267" s="201">
        <v>248.14226905861406</v>
      </c>
      <c r="F267" s="204">
        <v>99.610353403650578</v>
      </c>
      <c r="G267" s="204">
        <v>190.87866850662618</v>
      </c>
      <c r="I267" s="204">
        <v>398.44141361460231</v>
      </c>
      <c r="J267" s="204">
        <v>763.51467402650474</v>
      </c>
    </row>
    <row r="268" spans="1:10" x14ac:dyDescent="0.2">
      <c r="A268" s="200">
        <v>264</v>
      </c>
      <c r="C268" s="201">
        <v>124.87267396912644</v>
      </c>
      <c r="D268" s="201">
        <v>248.14226905861406</v>
      </c>
      <c r="F268" s="204">
        <v>99.898139175301139</v>
      </c>
      <c r="G268" s="204">
        <v>190.87866850662618</v>
      </c>
      <c r="I268" s="204">
        <v>399.59255670120456</v>
      </c>
      <c r="J268" s="204">
        <v>763.51467402650474</v>
      </c>
    </row>
    <row r="269" spans="1:10" x14ac:dyDescent="0.2">
      <c r="A269" s="200">
        <v>265</v>
      </c>
      <c r="C269" s="201">
        <v>125.23104613426362</v>
      </c>
      <c r="D269" s="201">
        <v>248.14226905861406</v>
      </c>
      <c r="F269" s="204">
        <v>100.18483690741091</v>
      </c>
      <c r="G269" s="204">
        <v>190.87866850662618</v>
      </c>
      <c r="I269" s="204">
        <v>400.73934762964365</v>
      </c>
      <c r="J269" s="204">
        <v>763.51467402650474</v>
      </c>
    </row>
    <row r="270" spans="1:10" x14ac:dyDescent="0.2">
      <c r="A270" s="200">
        <v>266</v>
      </c>
      <c r="C270" s="201">
        <v>125.58806849520475</v>
      </c>
      <c r="D270" s="201">
        <v>248.14226905861406</v>
      </c>
      <c r="F270" s="204">
        <v>100.47045479616382</v>
      </c>
      <c r="G270" s="204">
        <v>190.87866850662618</v>
      </c>
      <c r="I270" s="204">
        <v>401.88181918465528</v>
      </c>
      <c r="J270" s="204">
        <v>763.51467402650474</v>
      </c>
    </row>
    <row r="271" spans="1:10" x14ac:dyDescent="0.2">
      <c r="A271" s="200">
        <v>267</v>
      </c>
      <c r="C271" s="201">
        <v>125.9437511818481</v>
      </c>
      <c r="D271" s="201">
        <v>248.14226905861406</v>
      </c>
      <c r="F271" s="204">
        <v>100.75500094547849</v>
      </c>
      <c r="G271" s="204">
        <v>190.87866850662618</v>
      </c>
      <c r="I271" s="204">
        <v>403.02000378191394</v>
      </c>
      <c r="J271" s="204">
        <v>763.51467402650474</v>
      </c>
    </row>
    <row r="272" spans="1:10" x14ac:dyDescent="0.2">
      <c r="A272" s="200">
        <v>268</v>
      </c>
      <c r="C272" s="201">
        <v>126.29810421048528</v>
      </c>
      <c r="D272" s="201">
        <v>248.14226905861406</v>
      </c>
      <c r="F272" s="204">
        <v>101.03848336838821</v>
      </c>
      <c r="G272" s="204">
        <v>190.87866850662618</v>
      </c>
      <c r="I272" s="204">
        <v>404.15393347355285</v>
      </c>
      <c r="J272" s="204">
        <v>763.51467402650474</v>
      </c>
    </row>
    <row r="273" spans="1:10" x14ac:dyDescent="0.2">
      <c r="A273" s="200">
        <v>269</v>
      </c>
      <c r="C273" s="201">
        <v>126.65113748549355</v>
      </c>
      <c r="D273" s="201">
        <v>248.14226905861406</v>
      </c>
      <c r="F273" s="204">
        <v>101.32090998839485</v>
      </c>
      <c r="G273" s="204">
        <v>190.87866850662618</v>
      </c>
      <c r="I273" s="204">
        <v>405.28363995357938</v>
      </c>
      <c r="J273" s="204">
        <v>763.51467402650474</v>
      </c>
    </row>
    <row r="274" spans="1:10" x14ac:dyDescent="0.2">
      <c r="A274" s="200">
        <v>270</v>
      </c>
      <c r="C274" s="201">
        <v>127.00286080099667</v>
      </c>
      <c r="D274" s="201">
        <v>248.14226905861406</v>
      </c>
      <c r="F274" s="204">
        <v>101.60228864079734</v>
      </c>
      <c r="G274" s="204">
        <v>190.87866850662618</v>
      </c>
      <c r="I274" s="204">
        <v>406.40915456318936</v>
      </c>
      <c r="J274" s="204">
        <v>763.51467402650474</v>
      </c>
    </row>
    <row r="275" spans="1:10" x14ac:dyDescent="0.2">
      <c r="A275" s="200">
        <v>271</v>
      </c>
      <c r="C275" s="201">
        <v>127.3532838424955</v>
      </c>
      <c r="D275" s="201">
        <v>248.14226905861406</v>
      </c>
      <c r="F275" s="204">
        <v>101.88262707399639</v>
      </c>
      <c r="G275" s="204">
        <v>190.87866850662618</v>
      </c>
      <c r="I275" s="204">
        <v>407.53050829598556</v>
      </c>
      <c r="J275" s="204">
        <v>763.51467402650474</v>
      </c>
    </row>
    <row r="276" spans="1:10" x14ac:dyDescent="0.2">
      <c r="A276" s="200">
        <v>272</v>
      </c>
      <c r="C276" s="201">
        <v>127.70241618846848</v>
      </c>
      <c r="D276" s="201">
        <v>248.14226905861406</v>
      </c>
      <c r="F276" s="204">
        <v>102.16193295077477</v>
      </c>
      <c r="G276" s="204">
        <v>190.87866850662618</v>
      </c>
      <c r="I276" s="204">
        <v>408.64773180309908</v>
      </c>
      <c r="J276" s="204">
        <v>763.51467402650474</v>
      </c>
    </row>
    <row r="277" spans="1:10" x14ac:dyDescent="0.2">
      <c r="A277" s="200">
        <v>273</v>
      </c>
      <c r="C277" s="201">
        <v>128.05026731194209</v>
      </c>
      <c r="D277" s="201">
        <v>248.14226905861406</v>
      </c>
      <c r="F277" s="204">
        <v>102.44021384955367</v>
      </c>
      <c r="G277" s="204">
        <v>190.87866850662618</v>
      </c>
      <c r="I277" s="204">
        <v>409.76085539821469</v>
      </c>
      <c r="J277" s="204">
        <v>763.51467402650474</v>
      </c>
    </row>
    <row r="278" spans="1:10" x14ac:dyDescent="0.2">
      <c r="A278" s="200">
        <v>274</v>
      </c>
      <c r="C278" s="201">
        <v>128.39684658203399</v>
      </c>
      <c r="D278" s="201">
        <v>248.14226905861406</v>
      </c>
      <c r="F278" s="204">
        <v>102.71747726562717</v>
      </c>
      <c r="G278" s="204">
        <v>190.87866850662618</v>
      </c>
      <c r="I278" s="204">
        <v>410.86990906250867</v>
      </c>
      <c r="J278" s="204">
        <v>763.51467402650474</v>
      </c>
    </row>
    <row r="279" spans="1:10" x14ac:dyDescent="0.2">
      <c r="A279" s="200">
        <v>275</v>
      </c>
      <c r="C279" s="201">
        <v>128.74216326546613</v>
      </c>
      <c r="D279" s="201">
        <v>248.14226905861406</v>
      </c>
      <c r="F279" s="204">
        <v>102.99373061237289</v>
      </c>
      <c r="G279" s="204">
        <v>190.87866850662618</v>
      </c>
      <c r="I279" s="204">
        <v>411.97492244949154</v>
      </c>
      <c r="J279" s="204">
        <v>763.51467402650474</v>
      </c>
    </row>
    <row r="280" spans="1:10" x14ac:dyDescent="0.2">
      <c r="A280" s="200">
        <v>276</v>
      </c>
      <c r="C280" s="201">
        <v>129.08622652805212</v>
      </c>
      <c r="D280" s="201">
        <v>248.14226905861406</v>
      </c>
      <c r="F280" s="204">
        <v>103.2689812224417</v>
      </c>
      <c r="G280" s="204">
        <v>190.87866850662618</v>
      </c>
      <c r="I280" s="204">
        <v>413.07592488976678</v>
      </c>
      <c r="J280" s="204">
        <v>763.51467402650474</v>
      </c>
    </row>
    <row r="281" spans="1:10" x14ac:dyDescent="0.2">
      <c r="A281" s="200">
        <v>277</v>
      </c>
      <c r="C281" s="201">
        <v>129.42904543615714</v>
      </c>
      <c r="D281" s="201">
        <v>248.14226905861406</v>
      </c>
      <c r="F281" s="204">
        <v>103.54323634892573</v>
      </c>
      <c r="G281" s="204">
        <v>190.87866850662618</v>
      </c>
      <c r="I281" s="204">
        <v>414.17294539570292</v>
      </c>
      <c r="J281" s="204">
        <v>763.51467402650474</v>
      </c>
    </row>
    <row r="282" spans="1:10" x14ac:dyDescent="0.2">
      <c r="A282" s="200">
        <v>278</v>
      </c>
      <c r="C282" s="201">
        <v>129.77062895813094</v>
      </c>
      <c r="D282" s="201">
        <v>248.14226905861406</v>
      </c>
      <c r="F282" s="204">
        <v>103.81650316650476</v>
      </c>
      <c r="G282" s="204">
        <v>190.87866850662618</v>
      </c>
      <c r="I282" s="204">
        <v>415.26601266601904</v>
      </c>
      <c r="J282" s="204">
        <v>763.51467402650474</v>
      </c>
    </row>
    <row r="283" spans="1:10" x14ac:dyDescent="0.2">
      <c r="A283" s="200">
        <v>279</v>
      </c>
      <c r="C283" s="201">
        <v>130.11098596571583</v>
      </c>
      <c r="D283" s="201">
        <v>248.14226905861406</v>
      </c>
      <c r="F283" s="204">
        <v>104.08878877257268</v>
      </c>
      <c r="G283" s="204">
        <v>190.87866850662618</v>
      </c>
      <c r="I283" s="204">
        <v>416.35515509029074</v>
      </c>
      <c r="J283" s="204">
        <v>763.51467402650474</v>
      </c>
    </row>
    <row r="284" spans="1:10" x14ac:dyDescent="0.2">
      <c r="A284" s="200">
        <v>280</v>
      </c>
      <c r="C284" s="201">
        <v>130.45012523542948</v>
      </c>
      <c r="D284" s="201">
        <v>248.14226905861406</v>
      </c>
      <c r="F284" s="204">
        <v>104.36010018834357</v>
      </c>
      <c r="G284" s="204">
        <v>190.87866850662618</v>
      </c>
      <c r="I284" s="204">
        <v>417.44040075337426</v>
      </c>
      <c r="J284" s="204">
        <v>763.51467402650474</v>
      </c>
    </row>
    <row r="285" spans="1:10" x14ac:dyDescent="0.2">
      <c r="A285" s="200">
        <v>281</v>
      </c>
      <c r="C285" s="201">
        <v>130.78805544992244</v>
      </c>
      <c r="D285" s="201">
        <v>248.14226905861406</v>
      </c>
      <c r="F285" s="204">
        <v>104.63044435993795</v>
      </c>
      <c r="G285" s="204">
        <v>190.87866850662618</v>
      </c>
      <c r="I285" s="204">
        <v>418.52177743975182</v>
      </c>
      <c r="J285" s="204">
        <v>763.51467402650474</v>
      </c>
    </row>
    <row r="286" spans="1:10" x14ac:dyDescent="0.2">
      <c r="A286" s="200">
        <v>282</v>
      </c>
      <c r="C286" s="201">
        <v>131.12478519931236</v>
      </c>
      <c r="D286" s="201">
        <v>248.14226905861406</v>
      </c>
      <c r="F286" s="204">
        <v>104.89982815944988</v>
      </c>
      <c r="G286" s="204">
        <v>190.87866850662618</v>
      </c>
      <c r="I286" s="204">
        <v>419.59931263779953</v>
      </c>
      <c r="J286" s="204">
        <v>763.51467402650474</v>
      </c>
    </row>
    <row r="287" spans="1:10" x14ac:dyDescent="0.2">
      <c r="A287" s="200">
        <v>283</v>
      </c>
      <c r="C287" s="201">
        <v>131.46032298249384</v>
      </c>
      <c r="D287" s="201">
        <v>248.14226905861406</v>
      </c>
      <c r="F287" s="204">
        <v>105.16825838599507</v>
      </c>
      <c r="G287" s="204">
        <v>190.87866850662618</v>
      </c>
      <c r="I287" s="204">
        <v>420.6730335439803</v>
      </c>
      <c r="J287" s="204">
        <v>763.51467402650474</v>
      </c>
    </row>
    <row r="288" spans="1:10" x14ac:dyDescent="0.2">
      <c r="A288" s="200">
        <v>284</v>
      </c>
      <c r="C288" s="201">
        <v>131.79467720842595</v>
      </c>
      <c r="D288" s="201">
        <v>248.14226905861406</v>
      </c>
      <c r="F288" s="204">
        <v>105.43574176674076</v>
      </c>
      <c r="G288" s="204">
        <v>190.87866850662618</v>
      </c>
      <c r="I288" s="204">
        <v>421.74296706696305</v>
      </c>
      <c r="J288" s="204">
        <v>763.51467402650474</v>
      </c>
    </row>
    <row r="289" spans="1:10" x14ac:dyDescent="0.2">
      <c r="A289" s="200">
        <v>285</v>
      </c>
      <c r="C289" s="201">
        <v>132.12785619739623</v>
      </c>
      <c r="D289" s="201">
        <v>248.14226905861406</v>
      </c>
      <c r="F289" s="204">
        <v>105.702284957917</v>
      </c>
      <c r="G289" s="204">
        <v>190.87866850662618</v>
      </c>
      <c r="I289" s="204">
        <v>422.80913983166801</v>
      </c>
      <c r="J289" s="204">
        <v>763.51467402650474</v>
      </c>
    </row>
    <row r="290" spans="1:10" x14ac:dyDescent="0.2">
      <c r="A290" s="200">
        <v>286</v>
      </c>
      <c r="C290" s="201">
        <v>132.45986818226342</v>
      </c>
      <c r="D290" s="201">
        <v>248.14226905861406</v>
      </c>
      <c r="F290" s="204">
        <v>105.96789454581074</v>
      </c>
      <c r="G290" s="204">
        <v>190.87866850662618</v>
      </c>
      <c r="I290" s="204">
        <v>423.87157818324295</v>
      </c>
      <c r="J290" s="204">
        <v>763.51467402650474</v>
      </c>
    </row>
    <row r="291" spans="1:10" x14ac:dyDescent="0.2">
      <c r="A291" s="200">
        <v>287</v>
      </c>
      <c r="C291" s="201">
        <v>132.79072130967799</v>
      </c>
      <c r="D291" s="201">
        <v>248.14226905861406</v>
      </c>
      <c r="F291" s="204">
        <v>106.23257704774238</v>
      </c>
      <c r="G291" s="204">
        <v>190.87866850662618</v>
      </c>
      <c r="I291" s="204">
        <v>424.93030819096953</v>
      </c>
      <c r="J291" s="204">
        <v>763.51467402650474</v>
      </c>
    </row>
    <row r="292" spans="1:10" x14ac:dyDescent="0.2">
      <c r="A292" s="200">
        <v>288</v>
      </c>
      <c r="C292" s="201">
        <v>133.12042364128135</v>
      </c>
      <c r="D292" s="201">
        <v>248.14226905861406</v>
      </c>
      <c r="F292" s="204">
        <v>106.49633891302508</v>
      </c>
      <c r="G292" s="204">
        <v>190.87866850662618</v>
      </c>
      <c r="I292" s="204">
        <v>425.98535565210034</v>
      </c>
      <c r="J292" s="204">
        <v>763.51467402650474</v>
      </c>
    </row>
    <row r="293" spans="1:10" x14ac:dyDescent="0.2">
      <c r="A293" s="200">
        <v>289</v>
      </c>
      <c r="C293" s="201">
        <v>133.44898315488487</v>
      </c>
      <c r="D293" s="201">
        <v>248.14226905861406</v>
      </c>
      <c r="F293" s="204">
        <v>106.7591865239079</v>
      </c>
      <c r="G293" s="204">
        <v>190.87866850662618</v>
      </c>
      <c r="I293" s="204">
        <v>427.0367460956316</v>
      </c>
      <c r="J293" s="204">
        <v>763.51467402650474</v>
      </c>
    </row>
    <row r="294" spans="1:10" x14ac:dyDescent="0.2">
      <c r="A294" s="200">
        <v>290</v>
      </c>
      <c r="C294" s="201">
        <v>133.77640774562789</v>
      </c>
      <c r="D294" s="201">
        <v>248.14226905861406</v>
      </c>
      <c r="F294" s="204">
        <v>107.02112619650232</v>
      </c>
      <c r="G294" s="204">
        <v>190.87866850662618</v>
      </c>
      <c r="I294" s="204">
        <v>428.08450478600929</v>
      </c>
      <c r="J294" s="204">
        <v>763.51467402650474</v>
      </c>
    </row>
    <row r="295" spans="1:10" x14ac:dyDescent="0.2">
      <c r="A295" s="200">
        <v>291</v>
      </c>
      <c r="C295" s="201">
        <v>134.10270522711613</v>
      </c>
      <c r="D295" s="201">
        <v>248.14226905861406</v>
      </c>
      <c r="F295" s="204">
        <v>107.28216418169291</v>
      </c>
      <c r="G295" s="204">
        <v>190.87866850662618</v>
      </c>
      <c r="I295" s="204">
        <v>429.12865672677162</v>
      </c>
      <c r="J295" s="204">
        <v>763.51467402650474</v>
      </c>
    </row>
    <row r="296" spans="1:10" x14ac:dyDescent="0.2">
      <c r="A296" s="200">
        <v>292</v>
      </c>
      <c r="C296" s="201">
        <v>134.42788333254055</v>
      </c>
      <c r="D296" s="201">
        <v>248.14226905861406</v>
      </c>
      <c r="F296" s="204">
        <v>107.54230666603243</v>
      </c>
      <c r="G296" s="204">
        <v>190.87866850662618</v>
      </c>
      <c r="I296" s="204">
        <v>430.16922666412972</v>
      </c>
      <c r="J296" s="204">
        <v>763.51467402650474</v>
      </c>
    </row>
    <row r="297" spans="1:10" x14ac:dyDescent="0.2">
      <c r="A297" s="200">
        <v>293</v>
      </c>
      <c r="C297" s="201">
        <v>134.75194971577713</v>
      </c>
      <c r="D297" s="201">
        <v>248.14226905861406</v>
      </c>
      <c r="F297" s="204">
        <v>107.80155977262172</v>
      </c>
      <c r="G297" s="204">
        <v>190.87866850662618</v>
      </c>
      <c r="I297" s="204">
        <v>431.20623909048686</v>
      </c>
      <c r="J297" s="204">
        <v>763.51467402650474</v>
      </c>
    </row>
    <row r="298" spans="1:10" x14ac:dyDescent="0.2">
      <c r="A298" s="200">
        <v>294</v>
      </c>
      <c r="C298" s="201">
        <v>135.07491195246735</v>
      </c>
      <c r="D298" s="201">
        <v>248.14226905861406</v>
      </c>
      <c r="F298" s="204">
        <v>108.05992956197387</v>
      </c>
      <c r="G298" s="204">
        <v>190.87866850662618</v>
      </c>
      <c r="I298" s="204">
        <v>432.2397182478955</v>
      </c>
      <c r="J298" s="204">
        <v>763.51467402650474</v>
      </c>
    </row>
    <row r="299" spans="1:10" x14ac:dyDescent="0.2">
      <c r="A299" s="200">
        <v>295</v>
      </c>
      <c r="C299" s="201">
        <v>135.39677754108178</v>
      </c>
      <c r="D299" s="201">
        <v>248.14226905861406</v>
      </c>
      <c r="F299" s="204">
        <v>108.31742203286539</v>
      </c>
      <c r="G299" s="204">
        <v>190.87866850662618</v>
      </c>
      <c r="I299" s="204">
        <v>433.26968813146158</v>
      </c>
      <c r="J299" s="204">
        <v>763.51467402650474</v>
      </c>
    </row>
    <row r="300" spans="1:10" x14ac:dyDescent="0.2">
      <c r="A300" s="200">
        <v>296</v>
      </c>
      <c r="C300" s="201">
        <v>135.71755390396336</v>
      </c>
      <c r="D300" s="201">
        <v>248.14226905861406</v>
      </c>
      <c r="F300" s="204">
        <v>108.57404312317071</v>
      </c>
      <c r="G300" s="204">
        <v>190.87866850662618</v>
      </c>
      <c r="I300" s="204">
        <v>434.29617249268284</v>
      </c>
      <c r="J300" s="204">
        <v>763.51467402650474</v>
      </c>
    </row>
    <row r="301" spans="1:10" x14ac:dyDescent="0.2">
      <c r="A301" s="200">
        <v>297</v>
      </c>
      <c r="C301" s="201">
        <v>136.03724838835586</v>
      </c>
      <c r="D301" s="201">
        <v>248.14226905861406</v>
      </c>
      <c r="F301" s="204">
        <v>108.82979871068467</v>
      </c>
      <c r="G301" s="204">
        <v>190.87866850662618</v>
      </c>
      <c r="I301" s="204">
        <v>435.31919484273868</v>
      </c>
      <c r="J301" s="204">
        <v>763.51467402650474</v>
      </c>
    </row>
    <row r="302" spans="1:10" x14ac:dyDescent="0.2">
      <c r="A302" s="200">
        <v>298</v>
      </c>
      <c r="C302" s="201">
        <v>136.35586826741246</v>
      </c>
      <c r="D302" s="201">
        <v>248.14226905861406</v>
      </c>
      <c r="F302" s="204">
        <v>109.08469461393</v>
      </c>
      <c r="G302" s="204">
        <v>190.87866850662618</v>
      </c>
      <c r="I302" s="204">
        <v>436.33877845571999</v>
      </c>
      <c r="J302" s="204">
        <v>763.51467402650474</v>
      </c>
    </row>
    <row r="303" spans="1:10" x14ac:dyDescent="0.2">
      <c r="A303" s="200">
        <v>299</v>
      </c>
      <c r="C303" s="201">
        <v>136.67342074118918</v>
      </c>
      <c r="D303" s="201">
        <v>248.14226905861406</v>
      </c>
      <c r="F303" s="204">
        <v>109.33873659295132</v>
      </c>
      <c r="G303" s="204">
        <v>190.87866850662618</v>
      </c>
      <c r="I303" s="204">
        <v>437.35494637180528</v>
      </c>
      <c r="J303" s="204">
        <v>763.51467402650474</v>
      </c>
    </row>
    <row r="304" spans="1:10" x14ac:dyDescent="0.2">
      <c r="A304" s="200">
        <v>300</v>
      </c>
      <c r="C304" s="201">
        <v>136.98991293762097</v>
      </c>
      <c r="D304" s="201">
        <v>248.14226905861406</v>
      </c>
      <c r="F304" s="204">
        <v>109.59193035009676</v>
      </c>
      <c r="G304" s="204">
        <v>190.87866850662618</v>
      </c>
      <c r="I304" s="204">
        <v>438.36772140038704</v>
      </c>
      <c r="J304" s="204">
        <v>763.51467402650474</v>
      </c>
    </row>
    <row r="305" spans="1:10" x14ac:dyDescent="0.2">
      <c r="A305" s="200">
        <v>301</v>
      </c>
      <c r="C305" s="201">
        <v>137.30535191348187</v>
      </c>
      <c r="D305" s="201">
        <v>248.14226905861406</v>
      </c>
      <c r="F305" s="204">
        <v>109.84428153078552</v>
      </c>
      <c r="G305" s="204">
        <v>190.87866850662618</v>
      </c>
      <c r="I305" s="204">
        <v>439.37712612314209</v>
      </c>
      <c r="J305" s="204">
        <v>763.51467402650474</v>
      </c>
    </row>
    <row r="306" spans="1:10" x14ac:dyDescent="0.2">
      <c r="A306" s="200">
        <v>302</v>
      </c>
      <c r="C306" s="201">
        <v>137.61974465532899</v>
      </c>
      <c r="D306" s="201">
        <v>248.14226905861406</v>
      </c>
      <c r="F306" s="204">
        <v>110.0957957242632</v>
      </c>
      <c r="G306" s="204">
        <v>190.87866850662618</v>
      </c>
      <c r="I306" s="204">
        <v>440.38318289705279</v>
      </c>
      <c r="J306" s="204">
        <v>763.51467402650474</v>
      </c>
    </row>
    <row r="307" spans="1:10" x14ac:dyDescent="0.2">
      <c r="A307" s="200">
        <v>303</v>
      </c>
      <c r="C307" s="201">
        <v>137.93309808043082</v>
      </c>
      <c r="D307" s="201">
        <v>248.14226905861406</v>
      </c>
      <c r="F307" s="204">
        <v>110.34647846434466</v>
      </c>
      <c r="G307" s="204">
        <v>190.87866850662618</v>
      </c>
      <c r="I307" s="204">
        <v>441.38591385737863</v>
      </c>
      <c r="J307" s="204">
        <v>763.51467402650474</v>
      </c>
    </row>
    <row r="308" spans="1:10" x14ac:dyDescent="0.2">
      <c r="A308" s="200">
        <v>304</v>
      </c>
      <c r="C308" s="201">
        <v>138.24541903768099</v>
      </c>
      <c r="D308" s="201">
        <v>248.14226905861406</v>
      </c>
      <c r="F308" s="204">
        <v>110.59633523014479</v>
      </c>
      <c r="G308" s="204">
        <v>190.87866850662618</v>
      </c>
      <c r="I308" s="204">
        <v>442.38534092057915</v>
      </c>
      <c r="J308" s="204">
        <v>763.51467402650474</v>
      </c>
    </row>
    <row r="309" spans="1:10" x14ac:dyDescent="0.2">
      <c r="A309" s="200">
        <v>305</v>
      </c>
      <c r="C309" s="201">
        <v>138.55671430849571</v>
      </c>
      <c r="D309" s="201">
        <v>248.14226905861406</v>
      </c>
      <c r="F309" s="204">
        <v>110.84537144679658</v>
      </c>
      <c r="G309" s="204">
        <v>190.87866850662618</v>
      </c>
      <c r="I309" s="204">
        <v>443.38148578718631</v>
      </c>
      <c r="J309" s="204">
        <v>763.51467402650474</v>
      </c>
    </row>
    <row r="310" spans="1:10" x14ac:dyDescent="0.2">
      <c r="A310" s="200">
        <v>306</v>
      </c>
      <c r="C310" s="201">
        <v>138.86699060769783</v>
      </c>
      <c r="D310" s="201">
        <v>248.14226905861406</v>
      </c>
      <c r="F310" s="204">
        <v>111.09359248615826</v>
      </c>
      <c r="G310" s="204">
        <v>190.87866850662618</v>
      </c>
      <c r="I310" s="204">
        <v>444.37436994463303</v>
      </c>
      <c r="J310" s="204">
        <v>763.51467402650474</v>
      </c>
    </row>
    <row r="311" spans="1:10" x14ac:dyDescent="0.2">
      <c r="A311" s="200">
        <v>307</v>
      </c>
      <c r="C311" s="201">
        <v>139.17625458438584</v>
      </c>
      <c r="D311" s="201">
        <v>248.14226905861406</v>
      </c>
      <c r="F311" s="204">
        <v>111.34100366750867</v>
      </c>
      <c r="G311" s="204">
        <v>190.87866850662618</v>
      </c>
      <c r="I311" s="204">
        <v>445.36401467003469</v>
      </c>
      <c r="J311" s="204">
        <v>763.51467402650474</v>
      </c>
    </row>
    <row r="312" spans="1:10" x14ac:dyDescent="0.2">
      <c r="A312" s="200">
        <v>308</v>
      </c>
      <c r="C312" s="201">
        <v>139.48451282278864</v>
      </c>
      <c r="D312" s="201">
        <v>248.14226905861406</v>
      </c>
      <c r="F312" s="204">
        <v>111.58761025823092</v>
      </c>
      <c r="G312" s="204">
        <v>190.87866850662618</v>
      </c>
      <c r="I312" s="204">
        <v>446.3504410329237</v>
      </c>
      <c r="J312" s="204">
        <v>763.51467402650474</v>
      </c>
    </row>
    <row r="313" spans="1:10" x14ac:dyDescent="0.2">
      <c r="A313" s="200">
        <v>309</v>
      </c>
      <c r="C313" s="201">
        <v>139.79177184310694</v>
      </c>
      <c r="D313" s="201">
        <v>248.14226905861406</v>
      </c>
      <c r="F313" s="204">
        <v>111.83341747448556</v>
      </c>
      <c r="G313" s="204">
        <v>190.87866850662618</v>
      </c>
      <c r="I313" s="204">
        <v>447.33366989794223</v>
      </c>
      <c r="J313" s="204">
        <v>763.51467402650474</v>
      </c>
    </row>
    <row r="314" spans="1:10" x14ac:dyDescent="0.2">
      <c r="A314" s="200">
        <v>310</v>
      </c>
      <c r="C314" s="201">
        <v>140.09803810234027</v>
      </c>
      <c r="D314" s="201">
        <v>248.14226905861406</v>
      </c>
      <c r="F314" s="204">
        <v>112.07843048187222</v>
      </c>
      <c r="G314" s="204">
        <v>190.87866850662618</v>
      </c>
      <c r="I314" s="204">
        <v>448.31372192748887</v>
      </c>
      <c r="J314" s="204">
        <v>763.51467402650474</v>
      </c>
    </row>
    <row r="315" spans="1:10" x14ac:dyDescent="0.2">
      <c r="A315" s="200">
        <v>311</v>
      </c>
      <c r="C315" s="201">
        <v>140.40331799510153</v>
      </c>
      <c r="D315" s="201">
        <v>248.14226905861406</v>
      </c>
      <c r="F315" s="204">
        <v>112.32265439608122</v>
      </c>
      <c r="G315" s="204">
        <v>190.87866850662618</v>
      </c>
      <c r="I315" s="204">
        <v>449.29061758432488</v>
      </c>
      <c r="J315" s="204">
        <v>763.51467402650474</v>
      </c>
    </row>
    <row r="316" spans="1:10" x14ac:dyDescent="0.2">
      <c r="A316" s="200">
        <v>312</v>
      </c>
      <c r="C316" s="201">
        <v>140.70761785441837</v>
      </c>
      <c r="D316" s="201">
        <v>248.14226905861406</v>
      </c>
      <c r="F316" s="204">
        <v>112.56609428353472</v>
      </c>
      <c r="G316" s="204">
        <v>190.87866850662618</v>
      </c>
      <c r="I316" s="204">
        <v>450.2643771341389</v>
      </c>
      <c r="J316" s="204">
        <v>763.51467402650474</v>
      </c>
    </row>
    <row r="317" spans="1:10" x14ac:dyDescent="0.2">
      <c r="A317" s="200">
        <v>313</v>
      </c>
      <c r="C317" s="201">
        <v>141.01094395252079</v>
      </c>
      <c r="D317" s="201">
        <v>248.14226905861406</v>
      </c>
      <c r="F317" s="204">
        <v>112.80875516201661</v>
      </c>
      <c r="G317" s="204">
        <v>190.87866850662618</v>
      </c>
      <c r="I317" s="204">
        <v>451.23502064806644</v>
      </c>
      <c r="J317" s="204">
        <v>763.51467402650474</v>
      </c>
    </row>
    <row r="318" spans="1:10" x14ac:dyDescent="0.2">
      <c r="A318" s="200">
        <v>314</v>
      </c>
      <c r="C318" s="201">
        <v>141.31330250161753</v>
      </c>
      <c r="D318" s="201">
        <v>248.14226905861406</v>
      </c>
      <c r="F318" s="204">
        <v>113.05064200129401</v>
      </c>
      <c r="G318" s="204">
        <v>190.87866850662618</v>
      </c>
      <c r="I318" s="204">
        <v>452.20256800517603</v>
      </c>
      <c r="J318" s="204">
        <v>763.51467402650474</v>
      </c>
    </row>
    <row r="319" spans="1:10" x14ac:dyDescent="0.2">
      <c r="A319" s="200">
        <v>315</v>
      </c>
      <c r="C319" s="201">
        <v>141.61469965465889</v>
      </c>
      <c r="D319" s="201">
        <v>248.14226905861406</v>
      </c>
      <c r="F319" s="204">
        <v>113.29175972372711</v>
      </c>
      <c r="G319" s="204">
        <v>190.87866850662618</v>
      </c>
      <c r="I319" s="204">
        <v>453.16703889490844</v>
      </c>
      <c r="J319" s="204">
        <v>763.51467402650474</v>
      </c>
    </row>
    <row r="320" spans="1:10" x14ac:dyDescent="0.2">
      <c r="A320" s="200">
        <v>316</v>
      </c>
      <c r="C320" s="201">
        <v>141.91514150608859</v>
      </c>
      <c r="D320" s="201">
        <v>248.14226905861406</v>
      </c>
      <c r="F320" s="204">
        <v>113.53211320487087</v>
      </c>
      <c r="G320" s="204">
        <v>190.87866850662618</v>
      </c>
      <c r="I320" s="204">
        <v>454.12845281948347</v>
      </c>
      <c r="J320" s="204">
        <v>763.51467402650474</v>
      </c>
    </row>
    <row r="321" spans="1:10" x14ac:dyDescent="0.2">
      <c r="A321" s="200">
        <v>317</v>
      </c>
      <c r="C321" s="201">
        <v>142.21463409258268</v>
      </c>
      <c r="D321" s="201">
        <v>248.14226905861406</v>
      </c>
      <c r="F321" s="204">
        <v>113.77170727406616</v>
      </c>
      <c r="G321" s="204">
        <v>190.87866850662618</v>
      </c>
      <c r="I321" s="204">
        <v>455.08682909626464</v>
      </c>
      <c r="J321" s="204">
        <v>763.51467402650474</v>
      </c>
    </row>
    <row r="322" spans="1:10" x14ac:dyDescent="0.2">
      <c r="A322" s="200">
        <v>318</v>
      </c>
      <c r="C322" s="201">
        <v>142.51318339377787</v>
      </c>
      <c r="D322" s="201">
        <v>248.14226905861406</v>
      </c>
      <c r="F322" s="204">
        <v>114.01054671502229</v>
      </c>
      <c r="G322" s="204">
        <v>190.87866850662618</v>
      </c>
      <c r="I322" s="204">
        <v>456.04218686008915</v>
      </c>
      <c r="J322" s="204">
        <v>763.51467402650474</v>
      </c>
    </row>
    <row r="323" spans="1:10" x14ac:dyDescent="0.2">
      <c r="A323" s="200">
        <v>319</v>
      </c>
      <c r="C323" s="201">
        <v>142.81079533298708</v>
      </c>
      <c r="D323" s="201">
        <v>248.14226905861406</v>
      </c>
      <c r="F323" s="204">
        <v>114.24863626638967</v>
      </c>
      <c r="G323" s="204">
        <v>190.87866850662618</v>
      </c>
      <c r="I323" s="204">
        <v>456.99454506555867</v>
      </c>
      <c r="J323" s="204">
        <v>763.51467402650474</v>
      </c>
    </row>
    <row r="324" spans="1:10" x14ac:dyDescent="0.2">
      <c r="A324" s="200">
        <v>320</v>
      </c>
      <c r="C324" s="201">
        <v>143.10747577790571</v>
      </c>
      <c r="D324" s="201">
        <v>248.14226905861406</v>
      </c>
      <c r="F324" s="204">
        <v>114.48598062232456</v>
      </c>
      <c r="G324" s="204">
        <v>190.87866850662618</v>
      </c>
      <c r="I324" s="204">
        <v>457.94392248929825</v>
      </c>
      <c r="J324" s="204">
        <v>763.51467402650474</v>
      </c>
    </row>
    <row r="325" spans="1:10" x14ac:dyDescent="0.2">
      <c r="A325" s="200">
        <v>321</v>
      </c>
      <c r="C325" s="201">
        <v>143.40323054130468</v>
      </c>
      <c r="D325" s="201">
        <v>248.14226905861406</v>
      </c>
      <c r="F325" s="204">
        <v>114.72258443304374</v>
      </c>
      <c r="G325" s="204">
        <v>190.87866850662618</v>
      </c>
      <c r="I325" s="204">
        <v>458.89033773217494</v>
      </c>
      <c r="J325" s="204">
        <v>763.51467402650474</v>
      </c>
    </row>
    <row r="326" spans="1:10" x14ac:dyDescent="0.2">
      <c r="A326" s="200">
        <v>322</v>
      </c>
      <c r="C326" s="201">
        <v>143.6980653817144</v>
      </c>
      <c r="D326" s="201">
        <v>248.14226905861406</v>
      </c>
      <c r="F326" s="204">
        <v>114.95845230537154</v>
      </c>
      <c r="G326" s="204">
        <v>190.87866850662618</v>
      </c>
      <c r="I326" s="204">
        <v>459.83380922148615</v>
      </c>
      <c r="J326" s="204">
        <v>763.51467402650474</v>
      </c>
    </row>
    <row r="327" spans="1:10" x14ac:dyDescent="0.2">
      <c r="A327" s="200">
        <v>323</v>
      </c>
      <c r="C327" s="201">
        <v>143.99198600409747</v>
      </c>
      <c r="D327" s="201">
        <v>248.14226905861406</v>
      </c>
      <c r="F327" s="204">
        <v>115.19358880327798</v>
      </c>
      <c r="G327" s="204">
        <v>190.87866850662618</v>
      </c>
      <c r="I327" s="204">
        <v>460.7743552131119</v>
      </c>
      <c r="J327" s="204">
        <v>763.51467402650474</v>
      </c>
    </row>
    <row r="328" spans="1:10" x14ac:dyDescent="0.2">
      <c r="A328" s="200">
        <v>324</v>
      </c>
      <c r="C328" s="201">
        <v>144.28499806051079</v>
      </c>
      <c r="D328" s="201">
        <v>248.14226905861406</v>
      </c>
      <c r="F328" s="204">
        <v>115.42799844840862</v>
      </c>
      <c r="G328" s="204">
        <v>190.87866850662618</v>
      </c>
      <c r="I328" s="204">
        <v>461.71199379363446</v>
      </c>
      <c r="J328" s="204">
        <v>763.51467402650474</v>
      </c>
    </row>
    <row r="329" spans="1:10" x14ac:dyDescent="0.2">
      <c r="A329" s="200">
        <v>325</v>
      </c>
      <c r="C329" s="201">
        <v>144.577107150758</v>
      </c>
      <c r="D329" s="201">
        <v>248.14226905861406</v>
      </c>
      <c r="F329" s="204">
        <v>115.6616857206064</v>
      </c>
      <c r="G329" s="204">
        <v>190.87866850662618</v>
      </c>
      <c r="I329" s="204">
        <v>462.6467428824256</v>
      </c>
      <c r="J329" s="204">
        <v>763.51467402650474</v>
      </c>
    </row>
    <row r="330" spans="1:10" x14ac:dyDescent="0.2">
      <c r="A330" s="200">
        <v>326</v>
      </c>
      <c r="C330" s="201">
        <v>144.8683188230315</v>
      </c>
      <c r="D330" s="201">
        <v>248.14226905861406</v>
      </c>
      <c r="F330" s="204">
        <v>115.89465505842519</v>
      </c>
      <c r="G330" s="204">
        <v>190.87866850662618</v>
      </c>
      <c r="I330" s="204">
        <v>463.57862023370075</v>
      </c>
      <c r="J330" s="204">
        <v>763.51467402650474</v>
      </c>
    </row>
    <row r="331" spans="1:10" x14ac:dyDescent="0.2">
      <c r="A331" s="200">
        <v>327</v>
      </c>
      <c r="C331" s="201">
        <v>145.15863857454451</v>
      </c>
      <c r="D331" s="201">
        <v>248.14226905861406</v>
      </c>
      <c r="F331" s="204">
        <v>116.12691085963563</v>
      </c>
      <c r="G331" s="204">
        <v>190.87866850662618</v>
      </c>
      <c r="I331" s="204">
        <v>464.50764343854252</v>
      </c>
      <c r="J331" s="204">
        <v>763.51467402650474</v>
      </c>
    </row>
    <row r="332" spans="1:10" x14ac:dyDescent="0.2">
      <c r="A332" s="200">
        <v>328</v>
      </c>
      <c r="C332" s="201">
        <v>145.44807185215427</v>
      </c>
      <c r="D332" s="201">
        <v>248.14226905861406</v>
      </c>
      <c r="F332" s="204">
        <v>116.35845748172342</v>
      </c>
      <c r="G332" s="204">
        <v>190.87866850662618</v>
      </c>
      <c r="I332" s="204">
        <v>465.43382992689368</v>
      </c>
      <c r="J332" s="204">
        <v>763.51467402650474</v>
      </c>
    </row>
    <row r="333" spans="1:10" x14ac:dyDescent="0.2">
      <c r="A333" s="200">
        <v>329</v>
      </c>
      <c r="C333" s="201">
        <v>145.73662405297458</v>
      </c>
      <c r="D333" s="201">
        <v>248.14226905861406</v>
      </c>
      <c r="F333" s="204">
        <v>116.58929924237967</v>
      </c>
      <c r="G333" s="204">
        <v>190.87866850662618</v>
      </c>
      <c r="I333" s="204">
        <v>466.35719696951867</v>
      </c>
      <c r="J333" s="204">
        <v>763.51467402650474</v>
      </c>
    </row>
    <row r="334" spans="1:10" x14ac:dyDescent="0.2">
      <c r="A334" s="200">
        <v>330</v>
      </c>
      <c r="C334" s="201">
        <v>146.02430052498022</v>
      </c>
      <c r="D334" s="201">
        <v>248.14226905861406</v>
      </c>
      <c r="F334" s="204">
        <v>116.81944041998418</v>
      </c>
      <c r="G334" s="204">
        <v>190.87866850662618</v>
      </c>
      <c r="I334" s="204">
        <v>467.2777616799367</v>
      </c>
      <c r="J334" s="204">
        <v>763.51467402650474</v>
      </c>
    </row>
    <row r="335" spans="1:10" x14ac:dyDescent="0.2">
      <c r="A335" s="200">
        <v>331</v>
      </c>
      <c r="C335" s="201">
        <v>146.3111065676012</v>
      </c>
      <c r="D335" s="201">
        <v>248.14226905861406</v>
      </c>
      <c r="F335" s="204">
        <v>117.04888525408097</v>
      </c>
      <c r="G335" s="204">
        <v>190.87866850662618</v>
      </c>
      <c r="I335" s="204">
        <v>468.19554101632389</v>
      </c>
      <c r="J335" s="204">
        <v>763.51467402650474</v>
      </c>
    </row>
    <row r="336" spans="1:10" x14ac:dyDescent="0.2">
      <c r="A336" s="200">
        <v>332</v>
      </c>
      <c r="C336" s="201">
        <v>146.59704743230893</v>
      </c>
      <c r="D336" s="201">
        <v>248.14226905861406</v>
      </c>
      <c r="F336" s="204">
        <v>117.27763794584715</v>
      </c>
      <c r="G336" s="204">
        <v>190.87866850662618</v>
      </c>
      <c r="I336" s="204">
        <v>469.11055178338859</v>
      </c>
      <c r="J336" s="204">
        <v>763.51467402650474</v>
      </c>
    </row>
    <row r="337" spans="1:10" x14ac:dyDescent="0.2">
      <c r="A337" s="200">
        <v>333</v>
      </c>
      <c r="C337" s="201">
        <v>146.8821283231928</v>
      </c>
      <c r="D337" s="201">
        <v>248.14226905861406</v>
      </c>
      <c r="F337" s="204">
        <v>117.50570265855423</v>
      </c>
      <c r="G337" s="204">
        <v>190.87866850662618</v>
      </c>
      <c r="I337" s="204">
        <v>470.02281063421691</v>
      </c>
      <c r="J337" s="204">
        <v>763.51467402650474</v>
      </c>
    </row>
    <row r="338" spans="1:10" x14ac:dyDescent="0.2">
      <c r="A338" s="200">
        <v>334</v>
      </c>
      <c r="C338" s="201">
        <v>147.16635439752883</v>
      </c>
      <c r="D338" s="201">
        <v>248.14226905861406</v>
      </c>
      <c r="F338" s="204">
        <v>117.73308351802305</v>
      </c>
      <c r="G338" s="204">
        <v>190.87866850662618</v>
      </c>
      <c r="I338" s="204">
        <v>470.9323340720922</v>
      </c>
      <c r="J338" s="204">
        <v>763.51467402650474</v>
      </c>
    </row>
    <row r="339" spans="1:10" x14ac:dyDescent="0.2">
      <c r="A339" s="200">
        <v>335</v>
      </c>
      <c r="C339" s="201">
        <v>147.44973076633906</v>
      </c>
      <c r="D339" s="201">
        <v>248.14226905861406</v>
      </c>
      <c r="F339" s="204">
        <v>117.95978461307124</v>
      </c>
      <c r="G339" s="204">
        <v>190.87866850662618</v>
      </c>
      <c r="I339" s="204">
        <v>471.83913845228494</v>
      </c>
      <c r="J339" s="204">
        <v>763.51467402650474</v>
      </c>
    </row>
    <row r="340" spans="1:10" x14ac:dyDescent="0.2">
      <c r="A340" s="200">
        <v>336</v>
      </c>
      <c r="C340" s="201">
        <v>147.73226249494365</v>
      </c>
      <c r="D340" s="201">
        <v>248.14226905861406</v>
      </c>
      <c r="F340" s="204">
        <v>118.1858099959549</v>
      </c>
      <c r="G340" s="204">
        <v>190.87866850662618</v>
      </c>
      <c r="I340" s="204">
        <v>472.74323998381959</v>
      </c>
      <c r="J340" s="204">
        <v>763.51467402650474</v>
      </c>
    </row>
    <row r="341" spans="1:10" x14ac:dyDescent="0.2">
      <c r="A341" s="200">
        <v>337</v>
      </c>
      <c r="C341" s="201">
        <v>148.01395460350335</v>
      </c>
      <c r="D341" s="201">
        <v>248.14226905861406</v>
      </c>
      <c r="F341" s="204">
        <v>118.41116368280269</v>
      </c>
      <c r="G341" s="204">
        <v>190.87866850662618</v>
      </c>
      <c r="I341" s="204">
        <v>473.64465473121078</v>
      </c>
      <c r="J341" s="204">
        <v>763.51467402650474</v>
      </c>
    </row>
    <row r="342" spans="1:10" x14ac:dyDescent="0.2">
      <c r="A342" s="200">
        <v>338</v>
      </c>
      <c r="C342" s="201">
        <v>148.29481206755543</v>
      </c>
      <c r="D342" s="201">
        <v>248.14226905861406</v>
      </c>
      <c r="F342" s="204">
        <v>118.63584965404435</v>
      </c>
      <c r="G342" s="204">
        <v>190.87866850662618</v>
      </c>
      <c r="I342" s="204">
        <v>474.5433986161774</v>
      </c>
      <c r="J342" s="204">
        <v>763.51467402650474</v>
      </c>
    </row>
    <row r="343" spans="1:10" x14ac:dyDescent="0.2">
      <c r="A343" s="200">
        <v>339</v>
      </c>
      <c r="C343" s="201">
        <v>148.5748398185404</v>
      </c>
      <c r="D343" s="201">
        <v>248.14226905861406</v>
      </c>
      <c r="F343" s="204">
        <v>118.85987185483233</v>
      </c>
      <c r="G343" s="204">
        <v>190.87866850662618</v>
      </c>
      <c r="I343" s="204">
        <v>475.43948741932934</v>
      </c>
      <c r="J343" s="204">
        <v>763.51467402650474</v>
      </c>
    </row>
    <row r="344" spans="1:10" x14ac:dyDescent="0.2">
      <c r="A344" s="200">
        <v>340</v>
      </c>
      <c r="C344" s="201">
        <v>148.85404274432224</v>
      </c>
      <c r="D344" s="201">
        <v>248.14226905861406</v>
      </c>
      <c r="F344" s="204">
        <v>119.08323419545778</v>
      </c>
      <c r="G344" s="204">
        <v>190.87866850662618</v>
      </c>
      <c r="I344" s="204">
        <v>476.33293678183111</v>
      </c>
      <c r="J344" s="204">
        <v>763.51467402650474</v>
      </c>
    </row>
    <row r="345" spans="1:10" x14ac:dyDescent="0.2">
      <c r="A345" s="200">
        <v>341</v>
      </c>
      <c r="C345" s="201">
        <v>149.13242568969946</v>
      </c>
      <c r="D345" s="201">
        <v>248.14226905861406</v>
      </c>
      <c r="F345" s="204">
        <v>119.30594055175956</v>
      </c>
      <c r="G345" s="204">
        <v>190.87866850662618</v>
      </c>
      <c r="I345" s="204">
        <v>477.22376220703825</v>
      </c>
      <c r="J345" s="204">
        <v>763.51467402650474</v>
      </c>
    </row>
    <row r="346" spans="1:10" x14ac:dyDescent="0.2">
      <c r="A346" s="200">
        <v>342</v>
      </c>
      <c r="C346" s="201">
        <v>149.40999345691031</v>
      </c>
      <c r="D346" s="201">
        <v>248.14226905861406</v>
      </c>
      <c r="F346" s="204">
        <v>119.52799476552828</v>
      </c>
      <c r="G346" s="204">
        <v>190.87866850662618</v>
      </c>
      <c r="I346" s="204">
        <v>478.11197906211311</v>
      </c>
      <c r="J346" s="204">
        <v>763.51467402650474</v>
      </c>
    </row>
    <row r="347" spans="1:10" x14ac:dyDescent="0.2">
      <c r="A347" s="200">
        <v>343</v>
      </c>
      <c r="C347" s="201">
        <v>149.68675080612965</v>
      </c>
      <c r="D347" s="201">
        <v>248.14226905861406</v>
      </c>
      <c r="F347" s="204">
        <v>119.74940064490372</v>
      </c>
      <c r="G347" s="204">
        <v>190.87866850662618</v>
      </c>
      <c r="I347" s="204">
        <v>478.99760257961486</v>
      </c>
      <c r="J347" s="204">
        <v>763.51467402650474</v>
      </c>
    </row>
    <row r="348" spans="1:10" x14ac:dyDescent="0.2">
      <c r="A348" s="200">
        <v>344</v>
      </c>
      <c r="C348" s="201">
        <v>149.96270245595812</v>
      </c>
      <c r="D348" s="201">
        <v>248.14226905861406</v>
      </c>
      <c r="F348" s="204">
        <v>119.97016196476649</v>
      </c>
      <c r="G348" s="204">
        <v>190.87866850662618</v>
      </c>
      <c r="I348" s="204">
        <v>479.88064785906596</v>
      </c>
      <c r="J348" s="204">
        <v>763.51467402650474</v>
      </c>
    </row>
    <row r="349" spans="1:10" x14ac:dyDescent="0.2">
      <c r="A349" s="200">
        <v>345</v>
      </c>
      <c r="C349" s="201">
        <v>150.23785308390597</v>
      </c>
      <c r="D349" s="201">
        <v>248.14226905861406</v>
      </c>
      <c r="F349" s="204">
        <v>120.19028246712479</v>
      </c>
      <c r="G349" s="204">
        <v>190.87866850662618</v>
      </c>
      <c r="I349" s="204">
        <v>480.76112986849915</v>
      </c>
      <c r="J349" s="204">
        <v>763.51467402650474</v>
      </c>
    </row>
    <row r="350" spans="1:10" x14ac:dyDescent="0.2">
      <c r="A350" s="200">
        <v>346</v>
      </c>
      <c r="C350" s="201">
        <v>150.5122073268677</v>
      </c>
      <c r="D350" s="201">
        <v>248.14226905861406</v>
      </c>
      <c r="F350" s="204">
        <v>120.40976586149415</v>
      </c>
      <c r="G350" s="204">
        <v>190.87866850662618</v>
      </c>
      <c r="I350" s="204">
        <v>481.6390634459766</v>
      </c>
      <c r="J350" s="204">
        <v>763.51467402650474</v>
      </c>
    </row>
    <row r="351" spans="1:10" x14ac:dyDescent="0.2">
      <c r="A351" s="200">
        <v>347</v>
      </c>
      <c r="C351" s="201">
        <v>150.78576978159163</v>
      </c>
      <c r="D351" s="201">
        <v>248.14226905861406</v>
      </c>
      <c r="F351" s="204">
        <v>120.62861582527334</v>
      </c>
      <c r="G351" s="204">
        <v>190.87866850662618</v>
      </c>
      <c r="I351" s="204">
        <v>482.51446330109337</v>
      </c>
      <c r="J351" s="204">
        <v>763.51467402650474</v>
      </c>
    </row>
    <row r="352" spans="1:10" x14ac:dyDescent="0.2">
      <c r="A352" s="200">
        <v>348</v>
      </c>
      <c r="C352" s="201">
        <v>151.05854500514207</v>
      </c>
      <c r="D352" s="201">
        <v>248.14226905861406</v>
      </c>
      <c r="F352" s="204">
        <v>120.84683600411365</v>
      </c>
      <c r="G352" s="204">
        <v>190.87866850662618</v>
      </c>
      <c r="I352" s="204">
        <v>483.38734401645462</v>
      </c>
      <c r="J352" s="204">
        <v>763.51467402650474</v>
      </c>
    </row>
    <row r="353" spans="1:10" x14ac:dyDescent="0.2">
      <c r="A353" s="200">
        <v>349</v>
      </c>
      <c r="C353" s="201">
        <v>151.33053751535405</v>
      </c>
      <c r="D353" s="201">
        <v>248.14226905861406</v>
      </c>
      <c r="F353" s="204">
        <v>121.06443001228325</v>
      </c>
      <c r="G353" s="204">
        <v>190.87866850662618</v>
      </c>
      <c r="I353" s="204">
        <v>484.25772004913301</v>
      </c>
      <c r="J353" s="204">
        <v>763.51467402650474</v>
      </c>
    </row>
    <row r="354" spans="1:10" x14ac:dyDescent="0.2">
      <c r="A354" s="200">
        <v>350</v>
      </c>
      <c r="C354" s="201">
        <v>151.60175179128322</v>
      </c>
      <c r="D354" s="201">
        <v>248.14226905861406</v>
      </c>
      <c r="F354" s="204">
        <v>121.28140143302659</v>
      </c>
      <c r="G354" s="204">
        <v>190.87866850662618</v>
      </c>
      <c r="I354" s="204">
        <v>485.12560573210635</v>
      </c>
      <c r="J354" s="204">
        <v>763.51467402650474</v>
      </c>
    </row>
    <row r="355" spans="1:10" x14ac:dyDescent="0.2">
      <c r="A355" s="200">
        <v>351</v>
      </c>
      <c r="C355" s="201">
        <v>151.87219227364773</v>
      </c>
      <c r="D355" s="201">
        <v>248.14226905861406</v>
      </c>
      <c r="F355" s="204">
        <v>121.4977538189182</v>
      </c>
      <c r="G355" s="204">
        <v>190.87866850662618</v>
      </c>
      <c r="I355" s="204">
        <v>485.99101527567279</v>
      </c>
      <c r="J355" s="204">
        <v>763.51467402650474</v>
      </c>
    </row>
    <row r="356" spans="1:10" x14ac:dyDescent="0.2">
      <c r="A356" s="200">
        <v>352</v>
      </c>
      <c r="C356" s="201">
        <v>152.14186336526495</v>
      </c>
      <c r="D356" s="201">
        <v>248.14226905861406</v>
      </c>
      <c r="F356" s="204">
        <v>121.71349069221196</v>
      </c>
      <c r="G356" s="204">
        <v>190.87866850662618</v>
      </c>
      <c r="I356" s="204">
        <v>486.85396276884785</v>
      </c>
      <c r="J356" s="204">
        <v>763.51467402650474</v>
      </c>
    </row>
    <row r="357" spans="1:10" x14ac:dyDescent="0.2">
      <c r="A357" s="200">
        <v>353</v>
      </c>
      <c r="C357" s="201">
        <v>152.4107694314811</v>
      </c>
      <c r="D357" s="201">
        <v>248.14226905861406</v>
      </c>
      <c r="F357" s="204">
        <v>121.92861554518488</v>
      </c>
      <c r="G357" s="204">
        <v>190.87866850662618</v>
      </c>
      <c r="I357" s="204">
        <v>487.71446218073953</v>
      </c>
      <c r="J357" s="204">
        <v>763.51467402650474</v>
      </c>
    </row>
    <row r="358" spans="1:10" x14ac:dyDescent="0.2">
      <c r="A358" s="200">
        <v>354</v>
      </c>
      <c r="C358" s="201">
        <v>152.67891480059586</v>
      </c>
      <c r="D358" s="201">
        <v>248.14226905861406</v>
      </c>
      <c r="F358" s="204">
        <v>122.14313184047668</v>
      </c>
      <c r="G358" s="204">
        <v>190.87866850662618</v>
      </c>
      <c r="I358" s="204">
        <v>488.57252736190674</v>
      </c>
      <c r="J358" s="204">
        <v>763.51467402650474</v>
      </c>
    </row>
    <row r="359" spans="1:10" x14ac:dyDescent="0.2">
      <c r="A359" s="200">
        <v>355</v>
      </c>
      <c r="C359" s="201">
        <v>152.94630376427975</v>
      </c>
      <c r="D359" s="201">
        <v>248.14226905861406</v>
      </c>
      <c r="F359" s="204">
        <v>122.35704301142378</v>
      </c>
      <c r="G359" s="204">
        <v>190.87866850662618</v>
      </c>
      <c r="I359" s="204">
        <v>489.42817204569513</v>
      </c>
      <c r="J359" s="204">
        <v>763.51467402650474</v>
      </c>
    </row>
    <row r="360" spans="1:10" x14ac:dyDescent="0.2">
      <c r="A360" s="200">
        <v>356</v>
      </c>
      <c r="C360" s="201">
        <v>153.21294057798661</v>
      </c>
      <c r="D360" s="201">
        <v>248.14226905861406</v>
      </c>
      <c r="F360" s="204">
        <v>122.57035246238928</v>
      </c>
      <c r="G360" s="204">
        <v>190.87866850662618</v>
      </c>
      <c r="I360" s="204">
        <v>490.28140984955712</v>
      </c>
      <c r="J360" s="204">
        <v>763.51467402650474</v>
      </c>
    </row>
    <row r="361" spans="1:10" x14ac:dyDescent="0.2">
      <c r="A361" s="200">
        <v>357</v>
      </c>
      <c r="C361" s="201">
        <v>153.47882946136002</v>
      </c>
      <c r="D361" s="201">
        <v>248.14226905861406</v>
      </c>
      <c r="F361" s="204">
        <v>122.78306356908804</v>
      </c>
      <c r="G361" s="204">
        <v>190.87866850662618</v>
      </c>
      <c r="I361" s="204">
        <v>491.13225427635217</v>
      </c>
      <c r="J361" s="204">
        <v>763.51467402650474</v>
      </c>
    </row>
    <row r="362" spans="1:10" x14ac:dyDescent="0.2">
      <c r="A362" s="200">
        <v>358</v>
      </c>
      <c r="C362" s="201">
        <v>153.74397459863403</v>
      </c>
      <c r="D362" s="201">
        <v>248.14226905861406</v>
      </c>
      <c r="F362" s="204">
        <v>122.99517967890722</v>
      </c>
      <c r="G362" s="204">
        <v>190.87866850662618</v>
      </c>
      <c r="I362" s="204">
        <v>491.98071871562888</v>
      </c>
      <c r="J362" s="204">
        <v>763.51467402650474</v>
      </c>
    </row>
    <row r="363" spans="1:10" x14ac:dyDescent="0.2">
      <c r="A363" s="200">
        <v>359</v>
      </c>
      <c r="C363" s="201">
        <v>154.00838013902762</v>
      </c>
      <c r="D363" s="201">
        <v>248.14226905861406</v>
      </c>
      <c r="F363" s="204">
        <v>123.20670411122211</v>
      </c>
      <c r="G363" s="204">
        <v>190.87866850662618</v>
      </c>
      <c r="I363" s="204">
        <v>492.82681644488844</v>
      </c>
      <c r="J363" s="204">
        <v>763.51467402650474</v>
      </c>
    </row>
    <row r="364" spans="1:10" x14ac:dyDescent="0.2">
      <c r="A364" s="200">
        <v>360</v>
      </c>
      <c r="C364" s="201">
        <v>154.27205019713517</v>
      </c>
      <c r="D364" s="201">
        <v>248.14226905861406</v>
      </c>
      <c r="F364" s="204">
        <v>123.41764015770815</v>
      </c>
      <c r="G364" s="204">
        <v>190.87866850662618</v>
      </c>
      <c r="I364" s="204">
        <v>493.6705606308326</v>
      </c>
      <c r="J364" s="204">
        <v>763.51467402650474</v>
      </c>
    </row>
    <row r="365" spans="1:10" x14ac:dyDescent="0.2">
      <c r="A365" s="200">
        <v>361</v>
      </c>
      <c r="C365" s="201">
        <v>154.53498885330995</v>
      </c>
      <c r="D365" s="201">
        <v>248.14226905861406</v>
      </c>
      <c r="F365" s="204">
        <v>123.62799108264798</v>
      </c>
      <c r="G365" s="204">
        <v>190.87866850662618</v>
      </c>
      <c r="I365" s="204">
        <v>494.51196433059192</v>
      </c>
      <c r="J365" s="204">
        <v>763.51467402650474</v>
      </c>
    </row>
    <row r="366" spans="1:10" x14ac:dyDescent="0.2">
      <c r="A366" s="200">
        <v>362</v>
      </c>
      <c r="C366" s="201">
        <v>154.79720015404376</v>
      </c>
      <c r="D366" s="201">
        <v>248.14226905861406</v>
      </c>
      <c r="F366" s="204">
        <v>123.83776012323501</v>
      </c>
      <c r="G366" s="204">
        <v>190.87866850662618</v>
      </c>
      <c r="I366" s="204">
        <v>495.35104049294006</v>
      </c>
      <c r="J366" s="204">
        <v>763.51467402650474</v>
      </c>
    </row>
    <row r="367" spans="1:10" x14ac:dyDescent="0.2">
      <c r="A367" s="200">
        <v>363</v>
      </c>
      <c r="C367" s="201">
        <v>155.0586881123395</v>
      </c>
      <c r="D367" s="201">
        <v>248.14226905861406</v>
      </c>
      <c r="F367" s="204">
        <v>124.04695048987158</v>
      </c>
      <c r="G367" s="204">
        <v>190.87866850662618</v>
      </c>
      <c r="I367" s="204">
        <v>496.18780195948631</v>
      </c>
      <c r="J367" s="204">
        <v>763.51467402650474</v>
      </c>
    </row>
    <row r="368" spans="1:10" x14ac:dyDescent="0.2">
      <c r="A368" s="200">
        <v>364</v>
      </c>
      <c r="C368" s="201">
        <v>155.31945670808062</v>
      </c>
      <c r="D368" s="201">
        <v>248.14226905861406</v>
      </c>
      <c r="F368" s="204">
        <v>124.25556536646448</v>
      </c>
      <c r="G368" s="204">
        <v>190.87866850662618</v>
      </c>
      <c r="I368" s="204">
        <v>497.02226146585792</v>
      </c>
      <c r="J368" s="204">
        <v>763.51467402650474</v>
      </c>
    </row>
    <row r="369" spans="1:10" x14ac:dyDescent="0.2">
      <c r="A369" s="200">
        <v>365</v>
      </c>
      <c r="C369" s="201">
        <v>155.57950988839431</v>
      </c>
      <c r="D369" s="201">
        <v>248.14226905861406</v>
      </c>
      <c r="F369" s="204">
        <v>124.46360791071545</v>
      </c>
      <c r="G369" s="204">
        <v>190.87866850662618</v>
      </c>
      <c r="I369" s="204">
        <v>497.85443164286181</v>
      </c>
      <c r="J369" s="204">
        <v>763.51467402650474</v>
      </c>
    </row>
    <row r="370" spans="1:10" x14ac:dyDescent="0.2">
      <c r="A370" s="200">
        <v>366</v>
      </c>
      <c r="C370" s="201">
        <v>155.8388515680098</v>
      </c>
      <c r="D370" s="201">
        <v>248.14226905861406</v>
      </c>
      <c r="F370" s="204">
        <v>124.67108125440784</v>
      </c>
      <c r="G370" s="204">
        <v>190.87866850662618</v>
      </c>
      <c r="I370" s="204">
        <v>498.68432501763135</v>
      </c>
      <c r="J370" s="204">
        <v>763.51467402650474</v>
      </c>
    </row>
    <row r="371" spans="1:10" x14ac:dyDescent="0.2">
      <c r="A371" s="200">
        <v>367</v>
      </c>
      <c r="C371" s="201">
        <v>156.09748562961212</v>
      </c>
      <c r="D371" s="201">
        <v>248.14226905861406</v>
      </c>
      <c r="F371" s="204">
        <v>124.87798850368971</v>
      </c>
      <c r="G371" s="204">
        <v>190.87866850662618</v>
      </c>
      <c r="I371" s="204">
        <v>499.51195401475883</v>
      </c>
      <c r="J371" s="204">
        <v>763.51467402650474</v>
      </c>
    </row>
    <row r="372" spans="1:10" x14ac:dyDescent="0.2">
      <c r="A372" s="200">
        <v>368</v>
      </c>
      <c r="C372" s="201">
        <v>156.35541592419071</v>
      </c>
      <c r="D372" s="201">
        <v>248.14226905861406</v>
      </c>
      <c r="F372" s="204">
        <v>125.08433273935258</v>
      </c>
      <c r="G372" s="204">
        <v>190.87866850662618</v>
      </c>
      <c r="I372" s="204">
        <v>500.3373309574103</v>
      </c>
      <c r="J372" s="204">
        <v>763.51467402650474</v>
      </c>
    </row>
    <row r="373" spans="1:10" x14ac:dyDescent="0.2">
      <c r="A373" s="200">
        <v>369</v>
      </c>
      <c r="C373" s="201">
        <v>156.61264627138362</v>
      </c>
      <c r="D373" s="201">
        <v>248.14226905861406</v>
      </c>
      <c r="F373" s="204">
        <v>125.29011701710691</v>
      </c>
      <c r="G373" s="204">
        <v>190.87866850662618</v>
      </c>
      <c r="I373" s="204">
        <v>501.16046806842763</v>
      </c>
      <c r="J373" s="204">
        <v>763.51467402650474</v>
      </c>
    </row>
    <row r="374" spans="1:10" x14ac:dyDescent="0.2">
      <c r="A374" s="200">
        <v>370</v>
      </c>
      <c r="C374" s="201">
        <v>156.86918045981716</v>
      </c>
      <c r="D374" s="201">
        <v>248.14226905861406</v>
      </c>
      <c r="F374" s="204">
        <v>125.49534436785373</v>
      </c>
      <c r="G374" s="204">
        <v>190.87866850662618</v>
      </c>
      <c r="I374" s="204">
        <v>501.98137747141493</v>
      </c>
      <c r="J374" s="204">
        <v>763.51467402650474</v>
      </c>
    </row>
    <row r="375" spans="1:10" x14ac:dyDescent="0.2">
      <c r="A375" s="200">
        <v>371</v>
      </c>
      <c r="C375" s="201">
        <v>157.12502224744009</v>
      </c>
      <c r="D375" s="201">
        <v>248.14226905861406</v>
      </c>
      <c r="F375" s="204">
        <v>125.70001779795207</v>
      </c>
      <c r="G375" s="204">
        <v>190.87866850662618</v>
      </c>
      <c r="I375" s="204">
        <v>502.80007119180829</v>
      </c>
      <c r="J375" s="204">
        <v>763.51467402650474</v>
      </c>
    </row>
    <row r="376" spans="1:10" x14ac:dyDescent="0.2">
      <c r="A376" s="200">
        <v>372</v>
      </c>
      <c r="C376" s="201">
        <v>157.38017536185436</v>
      </c>
      <c r="D376" s="201">
        <v>248.14226905861406</v>
      </c>
      <c r="F376" s="204">
        <v>125.90414028948348</v>
      </c>
      <c r="G376" s="204">
        <v>190.87866850662618</v>
      </c>
      <c r="I376" s="204">
        <v>503.61656115793392</v>
      </c>
      <c r="J376" s="204">
        <v>763.51467402650474</v>
      </c>
    </row>
    <row r="377" spans="1:10" x14ac:dyDescent="0.2">
      <c r="A377" s="200">
        <v>373</v>
      </c>
      <c r="C377" s="201">
        <v>157.63464350064106</v>
      </c>
      <c r="D377" s="201">
        <v>248.14226905861406</v>
      </c>
      <c r="F377" s="204">
        <v>126.10771480051284</v>
      </c>
      <c r="G377" s="204">
        <v>190.87866850662618</v>
      </c>
      <c r="I377" s="204">
        <v>504.43085920205135</v>
      </c>
      <c r="J377" s="204">
        <v>763.51467402650474</v>
      </c>
    </row>
    <row r="378" spans="1:10" x14ac:dyDescent="0.2">
      <c r="A378" s="200">
        <v>374</v>
      </c>
      <c r="C378" s="201">
        <v>157.88843033168149</v>
      </c>
      <c r="D378" s="201">
        <v>248.14226905861406</v>
      </c>
      <c r="F378" s="204">
        <v>126.31074426534519</v>
      </c>
      <c r="G378" s="204">
        <v>190.87866850662618</v>
      </c>
      <c r="I378" s="204">
        <v>505.24297706138077</v>
      </c>
      <c r="J378" s="204">
        <v>763.51467402650474</v>
      </c>
    </row>
    <row r="379" spans="1:10" x14ac:dyDescent="0.2">
      <c r="A379" s="200">
        <v>375</v>
      </c>
      <c r="C379" s="201">
        <v>158.14153949347474</v>
      </c>
      <c r="D379" s="201">
        <v>248.14226905861406</v>
      </c>
      <c r="F379" s="204">
        <v>126.51323159477978</v>
      </c>
      <c r="G379" s="204">
        <v>190.87866850662618</v>
      </c>
      <c r="I379" s="204">
        <v>506.05292637911913</v>
      </c>
      <c r="J379" s="204">
        <v>763.51467402650474</v>
      </c>
    </row>
    <row r="380" spans="1:10" x14ac:dyDescent="0.2">
      <c r="A380" s="200">
        <v>376</v>
      </c>
      <c r="C380" s="201">
        <v>158.39397459545089</v>
      </c>
      <c r="D380" s="201">
        <v>248.14226905861406</v>
      </c>
      <c r="F380" s="204">
        <v>126.71517967636069</v>
      </c>
      <c r="G380" s="204">
        <v>190.87866850662618</v>
      </c>
      <c r="I380" s="204">
        <v>506.86071870544276</v>
      </c>
      <c r="J380" s="204">
        <v>763.51467402650474</v>
      </c>
    </row>
    <row r="381" spans="1:10" x14ac:dyDescent="0.2">
      <c r="A381" s="200">
        <v>377</v>
      </c>
      <c r="C381" s="201">
        <v>158.64573921827912</v>
      </c>
      <c r="D381" s="201">
        <v>248.14226905861406</v>
      </c>
      <c r="F381" s="204">
        <v>126.91659137462327</v>
      </c>
      <c r="G381" s="204">
        <v>190.87866850662618</v>
      </c>
      <c r="I381" s="204">
        <v>507.66636549849306</v>
      </c>
      <c r="J381" s="204">
        <v>763.51467402650474</v>
      </c>
    </row>
    <row r="382" spans="1:10" x14ac:dyDescent="0.2">
      <c r="A382" s="200">
        <v>378</v>
      </c>
      <c r="C382" s="201">
        <v>158.89683691417306</v>
      </c>
      <c r="D382" s="201">
        <v>248.14226905861406</v>
      </c>
      <c r="F382" s="204">
        <v>127.11746953133844</v>
      </c>
      <c r="G382" s="204">
        <v>190.87866850662618</v>
      </c>
      <c r="I382" s="204">
        <v>508.46987812535377</v>
      </c>
      <c r="J382" s="204">
        <v>763.51467402650474</v>
      </c>
    </row>
    <row r="383" spans="1:10" x14ac:dyDescent="0.2">
      <c r="A383" s="200">
        <v>379</v>
      </c>
      <c r="C383" s="201">
        <v>159.14727120719149</v>
      </c>
      <c r="D383" s="201">
        <v>248.14226905861406</v>
      </c>
      <c r="F383" s="204">
        <v>127.3178169657532</v>
      </c>
      <c r="G383" s="204">
        <v>190.87866850662618</v>
      </c>
      <c r="I383" s="204">
        <v>509.27126786301278</v>
      </c>
      <c r="J383" s="204">
        <v>763.51467402650474</v>
      </c>
    </row>
    <row r="384" spans="1:10" x14ac:dyDescent="0.2">
      <c r="A384" s="200">
        <v>380</v>
      </c>
      <c r="C384" s="201">
        <v>159.39704559353476</v>
      </c>
      <c r="D384" s="201">
        <v>248.14226905861406</v>
      </c>
      <c r="F384" s="204">
        <v>127.51763647482781</v>
      </c>
      <c r="G384" s="204">
        <v>190.87866850662618</v>
      </c>
      <c r="I384" s="204">
        <v>510.07054589931124</v>
      </c>
      <c r="J384" s="204">
        <v>763.51467402650474</v>
      </c>
    </row>
    <row r="385" spans="1:10" x14ac:dyDescent="0.2">
      <c r="A385" s="200">
        <v>381</v>
      </c>
      <c r="C385" s="201">
        <v>159.64616354183801</v>
      </c>
      <c r="D385" s="201">
        <v>248.14226905861406</v>
      </c>
      <c r="F385" s="204">
        <v>127.7169308334704</v>
      </c>
      <c r="G385" s="204">
        <v>190.87866850662618</v>
      </c>
      <c r="I385" s="204">
        <v>510.8677233338816</v>
      </c>
      <c r="J385" s="204">
        <v>763.51467402650474</v>
      </c>
    </row>
    <row r="386" spans="1:10" x14ac:dyDescent="0.2">
      <c r="A386" s="200">
        <v>382</v>
      </c>
      <c r="C386" s="201">
        <v>159.89462849345975</v>
      </c>
      <c r="D386" s="201">
        <v>248.14226905861406</v>
      </c>
      <c r="F386" s="204">
        <v>127.9157027947678</v>
      </c>
      <c r="G386" s="204">
        <v>190.87866850662618</v>
      </c>
      <c r="I386" s="204">
        <v>511.66281117907118</v>
      </c>
      <c r="J386" s="204">
        <v>763.51467402650474</v>
      </c>
    </row>
    <row r="387" spans="1:10" x14ac:dyDescent="0.2">
      <c r="A387" s="200">
        <v>383</v>
      </c>
      <c r="C387" s="201">
        <v>160.14244386276769</v>
      </c>
      <c r="D387" s="201">
        <v>248.14226905861406</v>
      </c>
      <c r="F387" s="204">
        <v>128.11395509021415</v>
      </c>
      <c r="G387" s="204">
        <v>190.87866850662618</v>
      </c>
      <c r="I387" s="204">
        <v>512.45582036085659</v>
      </c>
      <c r="J387" s="204">
        <v>763.51467402650474</v>
      </c>
    </row>
    <row r="388" spans="1:10" x14ac:dyDescent="0.2">
      <c r="A388" s="200">
        <v>384</v>
      </c>
      <c r="C388" s="201">
        <v>160.38961303741993</v>
      </c>
      <c r="D388" s="201">
        <v>248.14226905861406</v>
      </c>
      <c r="F388" s="204">
        <v>128.31169042993596</v>
      </c>
      <c r="G388" s="204">
        <v>190.87866850662618</v>
      </c>
      <c r="I388" s="204">
        <v>513.24676171974386</v>
      </c>
      <c r="J388" s="204">
        <v>763.51467402650474</v>
      </c>
    </row>
    <row r="389" spans="1:10" x14ac:dyDescent="0.2">
      <c r="A389" s="200">
        <v>385</v>
      </c>
      <c r="C389" s="201">
        <v>160.63613937864255</v>
      </c>
      <c r="D389" s="201">
        <v>248.14226905861406</v>
      </c>
      <c r="F389" s="204">
        <v>128.50891150291403</v>
      </c>
      <c r="G389" s="204">
        <v>190.87866850662618</v>
      </c>
      <c r="I389" s="204">
        <v>514.03564601165613</v>
      </c>
      <c r="J389" s="204">
        <v>763.51467402650474</v>
      </c>
    </row>
    <row r="390" spans="1:10" x14ac:dyDescent="0.2">
      <c r="A390" s="200">
        <v>386</v>
      </c>
      <c r="C390" s="201">
        <v>160.88202622150442</v>
      </c>
      <c r="D390" s="201">
        <v>248.14226905861406</v>
      </c>
      <c r="F390" s="204">
        <v>128.70562097720355</v>
      </c>
      <c r="G390" s="204">
        <v>190.87866850662618</v>
      </c>
      <c r="I390" s="204">
        <v>514.82248390881421</v>
      </c>
      <c r="J390" s="204">
        <v>763.51467402650474</v>
      </c>
    </row>
    <row r="391" spans="1:10" x14ac:dyDescent="0.2">
      <c r="A391" s="200">
        <v>387</v>
      </c>
      <c r="C391" s="201">
        <v>161.12727687518762</v>
      </c>
      <c r="D391" s="201">
        <v>248.14226905861406</v>
      </c>
      <c r="F391" s="204">
        <v>128.90182150015008</v>
      </c>
      <c r="G391" s="204">
        <v>190.87866850662618</v>
      </c>
      <c r="I391" s="204">
        <v>515.60728600060031</v>
      </c>
      <c r="J391" s="204">
        <v>763.51467402650474</v>
      </c>
    </row>
    <row r="392" spans="1:10" x14ac:dyDescent="0.2">
      <c r="A392" s="200">
        <v>388</v>
      </c>
      <c r="C392" s="201">
        <v>161.37189462325463</v>
      </c>
      <c r="D392" s="201">
        <v>248.14226905861406</v>
      </c>
      <c r="F392" s="204">
        <v>129.0975156986037</v>
      </c>
      <c r="G392" s="204">
        <v>190.87866850662618</v>
      </c>
      <c r="I392" s="204">
        <v>516.3900627944148</v>
      </c>
      <c r="J392" s="204">
        <v>763.51467402650474</v>
      </c>
    </row>
    <row r="393" spans="1:10" x14ac:dyDescent="0.2">
      <c r="A393" s="200">
        <v>389</v>
      </c>
      <c r="C393" s="201">
        <v>161.61588272391231</v>
      </c>
      <c r="D393" s="201">
        <v>248.14226905861406</v>
      </c>
      <c r="F393" s="204">
        <v>129.29270617912985</v>
      </c>
      <c r="G393" s="204">
        <v>190.87866850662618</v>
      </c>
      <c r="I393" s="204">
        <v>517.17082471651941</v>
      </c>
      <c r="J393" s="204">
        <v>763.51467402650474</v>
      </c>
    </row>
    <row r="394" spans="1:10" x14ac:dyDescent="0.2">
      <c r="A394" s="200">
        <v>390</v>
      </c>
      <c r="C394" s="201">
        <v>161.85924441027217</v>
      </c>
      <c r="D394" s="201">
        <v>248.14226905861406</v>
      </c>
      <c r="F394" s="204">
        <v>129.48739552821775</v>
      </c>
      <c r="G394" s="204">
        <v>190.87866850662618</v>
      </c>
      <c r="I394" s="204">
        <v>517.94958211287098</v>
      </c>
      <c r="J394" s="204">
        <v>763.51467402650474</v>
      </c>
    </row>
    <row r="395" spans="1:10" x14ac:dyDescent="0.2">
      <c r="A395" s="200">
        <v>391</v>
      </c>
      <c r="C395" s="201">
        <v>162.1019828906071</v>
      </c>
      <c r="D395" s="201">
        <v>248.14226905861406</v>
      </c>
      <c r="F395" s="204">
        <v>129.68158631248571</v>
      </c>
      <c r="G395" s="204">
        <v>190.87866850662618</v>
      </c>
      <c r="I395" s="204">
        <v>518.72634524994282</v>
      </c>
      <c r="J395" s="204">
        <v>763.51467402650474</v>
      </c>
    </row>
    <row r="396" spans="1:10" x14ac:dyDescent="0.2">
      <c r="A396" s="200">
        <v>392</v>
      </c>
      <c r="C396" s="201">
        <v>162.34410134860585</v>
      </c>
      <c r="D396" s="201">
        <v>248.14226905861406</v>
      </c>
      <c r="F396" s="204">
        <v>129.87528107888468</v>
      </c>
      <c r="G396" s="204">
        <v>190.87866850662618</v>
      </c>
      <c r="I396" s="204">
        <v>519.50112431553873</v>
      </c>
      <c r="J396" s="204">
        <v>763.51467402650474</v>
      </c>
    </row>
    <row r="397" spans="1:10" x14ac:dyDescent="0.2">
      <c r="A397" s="200">
        <v>393</v>
      </c>
      <c r="C397" s="201">
        <v>162.58560294362312</v>
      </c>
      <c r="D397" s="201">
        <v>248.14226905861406</v>
      </c>
      <c r="F397" s="204">
        <v>130.06848235489846</v>
      </c>
      <c r="G397" s="204">
        <v>190.87866850662618</v>
      </c>
      <c r="I397" s="204">
        <v>520.27392941959386</v>
      </c>
      <c r="J397" s="204">
        <v>763.51467402650474</v>
      </c>
    </row>
    <row r="398" spans="1:10" x14ac:dyDescent="0.2">
      <c r="A398" s="200">
        <v>394</v>
      </c>
      <c r="C398" s="201">
        <v>162.82649081092669</v>
      </c>
      <c r="D398" s="201">
        <v>248.14226905861406</v>
      </c>
      <c r="F398" s="204">
        <v>130.26119264874134</v>
      </c>
      <c r="G398" s="204">
        <v>190.87866850662618</v>
      </c>
      <c r="I398" s="204">
        <v>521.04477059496537</v>
      </c>
      <c r="J398" s="204">
        <v>763.51467402650474</v>
      </c>
    </row>
    <row r="399" spans="1:10" x14ac:dyDescent="0.2">
      <c r="A399" s="200">
        <v>395</v>
      </c>
      <c r="C399" s="201">
        <v>163.06676806194235</v>
      </c>
      <c r="D399" s="201">
        <v>248.14226905861406</v>
      </c>
      <c r="F399" s="204">
        <v>130.45341444955389</v>
      </c>
      <c r="G399" s="204">
        <v>190.87866850662618</v>
      </c>
      <c r="I399" s="204">
        <v>521.81365779821556</v>
      </c>
      <c r="J399" s="204">
        <v>763.51467402650474</v>
      </c>
    </row>
    <row r="400" spans="1:10" x14ac:dyDescent="0.2">
      <c r="A400" s="200">
        <v>396</v>
      </c>
      <c r="C400" s="201">
        <v>163.30643778449436</v>
      </c>
      <c r="D400" s="201">
        <v>248.14226905861406</v>
      </c>
      <c r="F400" s="204">
        <v>130.64515022759551</v>
      </c>
      <c r="G400" s="204">
        <v>190.87866850662618</v>
      </c>
      <c r="I400" s="204">
        <v>522.58060091038203</v>
      </c>
      <c r="J400" s="204">
        <v>763.51467402650474</v>
      </c>
    </row>
    <row r="401" spans="1:10" x14ac:dyDescent="0.2">
      <c r="A401" s="200">
        <v>397</v>
      </c>
      <c r="C401" s="201">
        <v>163.54550304304402</v>
      </c>
      <c r="D401" s="201">
        <v>248.14226905861406</v>
      </c>
      <c r="F401" s="204">
        <v>130.8364024344352</v>
      </c>
      <c r="G401" s="204">
        <v>190.87866850662618</v>
      </c>
      <c r="I401" s="204">
        <v>523.3456097377408</v>
      </c>
      <c r="J401" s="204">
        <v>763.51467402650474</v>
      </c>
    </row>
    <row r="402" spans="1:10" x14ac:dyDescent="0.2">
      <c r="A402" s="200">
        <v>398</v>
      </c>
      <c r="C402" s="201">
        <v>163.78396687892433</v>
      </c>
      <c r="D402" s="201">
        <v>248.14226905861406</v>
      </c>
      <c r="F402" s="204">
        <v>131.02717350313949</v>
      </c>
      <c r="G402" s="204">
        <v>190.87866850662618</v>
      </c>
      <c r="I402" s="204">
        <v>524.10869401255798</v>
      </c>
      <c r="J402" s="204">
        <v>763.51467402650474</v>
      </c>
    </row>
    <row r="403" spans="1:10" x14ac:dyDescent="0.2">
      <c r="A403" s="200">
        <v>399</v>
      </c>
      <c r="C403" s="201">
        <v>164.02183231057271</v>
      </c>
      <c r="D403" s="201">
        <v>248.14226905861406</v>
      </c>
      <c r="F403" s="204">
        <v>131.21746584845818</v>
      </c>
      <c r="G403" s="204">
        <v>190.87866850662618</v>
      </c>
      <c r="I403" s="204">
        <v>524.8698633938327</v>
      </c>
      <c r="J403" s="204">
        <v>763.51467402650474</v>
      </c>
    </row>
    <row r="404" spans="1:10" x14ac:dyDescent="0.2">
      <c r="A404" s="200">
        <v>400</v>
      </c>
      <c r="C404" s="201">
        <v>164.25910085114032</v>
      </c>
      <c r="D404" s="201">
        <v>248.14226905861406</v>
      </c>
      <c r="F404" s="204">
        <v>131.40728068091227</v>
      </c>
      <c r="G404" s="204">
        <v>190.87866850662618</v>
      </c>
      <c r="I404" s="204">
        <v>525.62912272364906</v>
      </c>
      <c r="J404" s="204">
        <v>763.51467402650474</v>
      </c>
    </row>
    <row r="405" spans="1:10" x14ac:dyDescent="0.2">
      <c r="A405" s="200">
        <v>401</v>
      </c>
      <c r="C405" s="201">
        <v>164.38822864367603</v>
      </c>
      <c r="D405" s="201">
        <v>248.14226905861406</v>
      </c>
      <c r="F405" s="204">
        <v>131.51058291494081</v>
      </c>
      <c r="G405" s="204">
        <v>190.87866850662618</v>
      </c>
      <c r="I405" s="204">
        <v>526.04233165976325</v>
      </c>
      <c r="J405" s="204">
        <v>763.51467402650474</v>
      </c>
    </row>
    <row r="406" spans="1:10" x14ac:dyDescent="0.2">
      <c r="A406" s="200">
        <v>402</v>
      </c>
      <c r="C406" s="201">
        <v>164.51703482244787</v>
      </c>
      <c r="D406" s="201">
        <v>248.14226905861406</v>
      </c>
      <c r="F406" s="204">
        <v>131.61362785795828</v>
      </c>
      <c r="G406" s="204">
        <v>190.87866850662618</v>
      </c>
      <c r="I406" s="204">
        <v>526.45451143183311</v>
      </c>
      <c r="J406" s="204">
        <v>763.51467402650474</v>
      </c>
    </row>
    <row r="407" spans="1:10" x14ac:dyDescent="0.2">
      <c r="A407" s="200">
        <v>403</v>
      </c>
      <c r="C407" s="201">
        <v>164.64552098553898</v>
      </c>
      <c r="D407" s="201">
        <v>248.14226905861406</v>
      </c>
      <c r="F407" s="204">
        <v>131.71641678843119</v>
      </c>
      <c r="G407" s="204">
        <v>190.87866850662618</v>
      </c>
      <c r="I407" s="204">
        <v>526.86566715372476</v>
      </c>
      <c r="J407" s="204">
        <v>763.51467402650474</v>
      </c>
    </row>
    <row r="408" spans="1:10" x14ac:dyDescent="0.2">
      <c r="A408" s="200">
        <v>404</v>
      </c>
      <c r="C408" s="201">
        <v>164.77368871915118</v>
      </c>
      <c r="D408" s="201">
        <v>248.14226905861406</v>
      </c>
      <c r="F408" s="204">
        <v>131.81895097532094</v>
      </c>
      <c r="G408" s="204">
        <v>190.87866850662618</v>
      </c>
      <c r="I408" s="204">
        <v>527.27580390128378</v>
      </c>
      <c r="J408" s="204">
        <v>763.51467402650474</v>
      </c>
    </row>
    <row r="409" spans="1:10" x14ac:dyDescent="0.2">
      <c r="A409" s="200">
        <v>405</v>
      </c>
      <c r="C409" s="201">
        <v>164.90153959772178</v>
      </c>
      <c r="D409" s="201">
        <v>248.14226905861406</v>
      </c>
      <c r="F409" s="204">
        <v>131.92123167817741</v>
      </c>
      <c r="G409" s="204">
        <v>190.87866850662618</v>
      </c>
      <c r="I409" s="204">
        <v>527.68492671270963</v>
      </c>
      <c r="J409" s="204">
        <v>763.51467402650474</v>
      </c>
    </row>
    <row r="410" spans="1:10" x14ac:dyDescent="0.2">
      <c r="A410" s="200">
        <v>406</v>
      </c>
      <c r="C410" s="201">
        <v>165.02907518403998</v>
      </c>
      <c r="D410" s="201">
        <v>248.14226905861406</v>
      </c>
      <c r="F410" s="204">
        <v>132.02326014723198</v>
      </c>
      <c r="G410" s="204">
        <v>190.87866850662618</v>
      </c>
      <c r="I410" s="204">
        <v>528.09304058892792</v>
      </c>
      <c r="J410" s="204">
        <v>763.51467402650474</v>
      </c>
    </row>
    <row r="411" spans="1:10" x14ac:dyDescent="0.2">
      <c r="A411" s="200">
        <v>407</v>
      </c>
      <c r="C411" s="201">
        <v>165.15629702936164</v>
      </c>
      <c r="D411" s="201">
        <v>248.14226905861406</v>
      </c>
      <c r="F411" s="204">
        <v>132.12503762348931</v>
      </c>
      <c r="G411" s="204">
        <v>190.87866850662618</v>
      </c>
      <c r="I411" s="204">
        <v>528.50015049395722</v>
      </c>
      <c r="J411" s="204">
        <v>763.51467402650474</v>
      </c>
    </row>
    <row r="412" spans="1:10" x14ac:dyDescent="0.2">
      <c r="A412" s="200">
        <v>408</v>
      </c>
      <c r="C412" s="201">
        <v>165.28320667352213</v>
      </c>
      <c r="D412" s="201">
        <v>248.14226905861406</v>
      </c>
      <c r="F412" s="204">
        <v>132.22656533881769</v>
      </c>
      <c r="G412" s="204">
        <v>190.87866850662618</v>
      </c>
      <c r="I412" s="204">
        <v>528.90626135527077</v>
      </c>
      <c r="J412" s="204">
        <v>763.51467402650474</v>
      </c>
    </row>
    <row r="413" spans="1:10" x14ac:dyDescent="0.2">
      <c r="A413" s="200">
        <v>409</v>
      </c>
      <c r="C413" s="201">
        <v>165.40980564504844</v>
      </c>
      <c r="D413" s="201">
        <v>248.14226905861406</v>
      </c>
      <c r="F413" s="204">
        <v>132.32784451603874</v>
      </c>
      <c r="G413" s="204">
        <v>190.87866850662618</v>
      </c>
      <c r="I413" s="204">
        <v>529.31137806415495</v>
      </c>
      <c r="J413" s="204">
        <v>763.51467402650474</v>
      </c>
    </row>
    <row r="414" spans="1:10" x14ac:dyDescent="0.2">
      <c r="A414" s="200">
        <v>410</v>
      </c>
      <c r="C414" s="201">
        <v>165.5360954612695</v>
      </c>
      <c r="D414" s="201">
        <v>248.14226905861406</v>
      </c>
      <c r="F414" s="204">
        <v>132.42887636901557</v>
      </c>
      <c r="G414" s="204">
        <v>190.87866850662618</v>
      </c>
      <c r="I414" s="204">
        <v>529.71550547606228</v>
      </c>
      <c r="J414" s="204">
        <v>763.51467402650474</v>
      </c>
    </row>
    <row r="415" spans="1:10" x14ac:dyDescent="0.2">
      <c r="A415" s="200">
        <v>411</v>
      </c>
      <c r="C415" s="201">
        <v>165.66207762842527</v>
      </c>
      <c r="D415" s="201">
        <v>248.14226905861406</v>
      </c>
      <c r="F415" s="204">
        <v>132.52966210274022</v>
      </c>
      <c r="G415" s="204">
        <v>190.87866850662618</v>
      </c>
      <c r="I415" s="204">
        <v>530.11864841096087</v>
      </c>
      <c r="J415" s="204">
        <v>763.51467402650474</v>
      </c>
    </row>
    <row r="416" spans="1:10" x14ac:dyDescent="0.2">
      <c r="A416" s="200">
        <v>412</v>
      </c>
      <c r="C416" s="201">
        <v>165.78775364177477</v>
      </c>
      <c r="D416" s="201">
        <v>248.14226905861406</v>
      </c>
      <c r="F416" s="204">
        <v>132.63020291341979</v>
      </c>
      <c r="G416" s="204">
        <v>190.87866850662618</v>
      </c>
      <c r="I416" s="204">
        <v>530.52081165367917</v>
      </c>
      <c r="J416" s="204">
        <v>763.51467402650474</v>
      </c>
    </row>
    <row r="417" spans="1:10" x14ac:dyDescent="0.2">
      <c r="A417" s="200">
        <v>413</v>
      </c>
      <c r="C417" s="201">
        <v>165.91312498570215</v>
      </c>
      <c r="D417" s="201">
        <v>248.14226905861406</v>
      </c>
      <c r="F417" s="204">
        <v>132.73049998856172</v>
      </c>
      <c r="G417" s="204">
        <v>190.87866850662618</v>
      </c>
      <c r="I417" s="204">
        <v>530.92199995424687</v>
      </c>
      <c r="J417" s="204">
        <v>763.51467402650474</v>
      </c>
    </row>
    <row r="418" spans="1:10" x14ac:dyDescent="0.2">
      <c r="A418" s="200">
        <v>414</v>
      </c>
      <c r="C418" s="201">
        <v>166.03819313382226</v>
      </c>
      <c r="D418" s="201">
        <v>248.14226905861406</v>
      </c>
      <c r="F418" s="204">
        <v>132.83055450705783</v>
      </c>
      <c r="G418" s="204">
        <v>190.87866850662618</v>
      </c>
      <c r="I418" s="204">
        <v>531.3222180282313</v>
      </c>
      <c r="J418" s="204">
        <v>763.51467402650474</v>
      </c>
    </row>
    <row r="419" spans="1:10" x14ac:dyDescent="0.2">
      <c r="A419" s="200">
        <v>415</v>
      </c>
      <c r="C419" s="201">
        <v>166.1629595490846</v>
      </c>
      <c r="D419" s="201">
        <v>248.14226905861406</v>
      </c>
      <c r="F419" s="204">
        <v>132.9303676392677</v>
      </c>
      <c r="G419" s="204">
        <v>190.87866850662618</v>
      </c>
      <c r="I419" s="204">
        <v>531.7214705570708</v>
      </c>
      <c r="J419" s="204">
        <v>763.51467402650474</v>
      </c>
    </row>
    <row r="420" spans="1:10" x14ac:dyDescent="0.2">
      <c r="A420" s="200">
        <v>416</v>
      </c>
      <c r="C420" s="201">
        <v>166.28742568387551</v>
      </c>
      <c r="D420" s="201">
        <v>248.14226905861406</v>
      </c>
      <c r="F420" s="204">
        <v>133.02994054710044</v>
      </c>
      <c r="G420" s="204">
        <v>190.87866850662618</v>
      </c>
      <c r="I420" s="204">
        <v>532.11976218840175</v>
      </c>
      <c r="J420" s="204">
        <v>763.51467402650474</v>
      </c>
    </row>
    <row r="421" spans="1:10" x14ac:dyDescent="0.2">
      <c r="A421" s="200">
        <v>417</v>
      </c>
      <c r="C421" s="201">
        <v>166.41159298012022</v>
      </c>
      <c r="D421" s="201">
        <v>248.14226905861406</v>
      </c>
      <c r="F421" s="204">
        <v>133.12927438409616</v>
      </c>
      <c r="G421" s="204">
        <v>190.87866850662618</v>
      </c>
      <c r="I421" s="204">
        <v>532.51709753638465</v>
      </c>
      <c r="J421" s="204">
        <v>763.51467402650474</v>
      </c>
    </row>
    <row r="422" spans="1:10" x14ac:dyDescent="0.2">
      <c r="A422" s="200">
        <v>418</v>
      </c>
      <c r="C422" s="201">
        <v>166.5354628693826</v>
      </c>
      <c r="D422" s="201">
        <v>248.14226905861406</v>
      </c>
      <c r="F422" s="204">
        <v>133.2283702955061</v>
      </c>
      <c r="G422" s="204">
        <v>190.87866850662618</v>
      </c>
      <c r="I422" s="204">
        <v>532.91348118202438</v>
      </c>
      <c r="J422" s="204">
        <v>763.51467402650474</v>
      </c>
    </row>
    <row r="423" spans="1:10" x14ac:dyDescent="0.2">
      <c r="A423" s="200">
        <v>419</v>
      </c>
      <c r="C423" s="201">
        <v>166.65903677296447</v>
      </c>
      <c r="D423" s="201">
        <v>248.14226905861406</v>
      </c>
      <c r="F423" s="204">
        <v>133.32722941837159</v>
      </c>
      <c r="G423" s="204">
        <v>190.87866850662618</v>
      </c>
      <c r="I423" s="204">
        <v>533.30891767348635</v>
      </c>
      <c r="J423" s="204">
        <v>763.51467402650474</v>
      </c>
    </row>
    <row r="424" spans="1:10" x14ac:dyDescent="0.2">
      <c r="A424" s="200">
        <v>420</v>
      </c>
      <c r="C424" s="201">
        <v>166.78231610200345</v>
      </c>
      <c r="D424" s="201">
        <v>248.14226905861406</v>
      </c>
      <c r="F424" s="204">
        <v>133.42585288160274</v>
      </c>
      <c r="G424" s="204">
        <v>190.87866850662618</v>
      </c>
      <c r="I424" s="204">
        <v>533.70341152641095</v>
      </c>
      <c r="J424" s="204">
        <v>763.51467402650474</v>
      </c>
    </row>
    <row r="425" spans="1:10" x14ac:dyDescent="0.2">
      <c r="A425" s="200">
        <v>421</v>
      </c>
      <c r="C425" s="201">
        <v>166.90530225756945</v>
      </c>
      <c r="D425" s="201">
        <v>248.14226905861406</v>
      </c>
      <c r="F425" s="204">
        <v>133.52424180605556</v>
      </c>
      <c r="G425" s="204">
        <v>190.87866850662618</v>
      </c>
      <c r="I425" s="204">
        <v>534.09696722422223</v>
      </c>
      <c r="J425" s="204">
        <v>763.51467402650474</v>
      </c>
    </row>
    <row r="426" spans="1:10" x14ac:dyDescent="0.2">
      <c r="A426" s="200">
        <v>422</v>
      </c>
      <c r="C426" s="201">
        <v>167.02799663076047</v>
      </c>
      <c r="D426" s="201">
        <v>248.14226905861406</v>
      </c>
      <c r="F426" s="204">
        <v>133.62239730460837</v>
      </c>
      <c r="G426" s="204">
        <v>190.87866850662618</v>
      </c>
      <c r="I426" s="204">
        <v>534.48958921843348</v>
      </c>
      <c r="J426" s="204">
        <v>763.51467402650474</v>
      </c>
    </row>
    <row r="427" spans="1:10" x14ac:dyDescent="0.2">
      <c r="A427" s="200">
        <v>423</v>
      </c>
      <c r="C427" s="201">
        <v>167.15040060279665</v>
      </c>
      <c r="D427" s="201">
        <v>248.14226905861406</v>
      </c>
      <c r="F427" s="204">
        <v>133.7203204822373</v>
      </c>
      <c r="G427" s="204">
        <v>190.87866850662618</v>
      </c>
      <c r="I427" s="204">
        <v>534.88128192894919</v>
      </c>
      <c r="J427" s="204">
        <v>763.51467402650474</v>
      </c>
    </row>
    <row r="428" spans="1:10" x14ac:dyDescent="0.2">
      <c r="A428" s="200">
        <v>424</v>
      </c>
      <c r="C428" s="201">
        <v>167.27251554511403</v>
      </c>
      <c r="D428" s="201">
        <v>248.14226905861406</v>
      </c>
      <c r="F428" s="204">
        <v>133.81801243609124</v>
      </c>
      <c r="G428" s="204">
        <v>190.87866850662618</v>
      </c>
      <c r="I428" s="204">
        <v>535.27204974436495</v>
      </c>
      <c r="J428" s="204">
        <v>763.51467402650474</v>
      </c>
    </row>
    <row r="429" spans="1:10" x14ac:dyDescent="0.2">
      <c r="A429" s="200">
        <v>425</v>
      </c>
      <c r="C429" s="201">
        <v>167.39434281945645</v>
      </c>
      <c r="D429" s="201">
        <v>248.14226905861406</v>
      </c>
      <c r="F429" s="204">
        <v>133.91547425556519</v>
      </c>
      <c r="G429" s="204">
        <v>190.87866850662618</v>
      </c>
      <c r="I429" s="204">
        <v>535.66189702226075</v>
      </c>
      <c r="J429" s="204">
        <v>763.51467402650474</v>
      </c>
    </row>
    <row r="430" spans="1:10" x14ac:dyDescent="0.2">
      <c r="A430" s="200">
        <v>426</v>
      </c>
      <c r="C430" s="201">
        <v>167.51588377796662</v>
      </c>
      <c r="D430" s="201">
        <v>248.14226905861406</v>
      </c>
      <c r="F430" s="204">
        <v>134.01270702237329</v>
      </c>
      <c r="G430" s="204">
        <v>190.87866850662618</v>
      </c>
      <c r="I430" s="204">
        <v>536.05082808949317</v>
      </c>
      <c r="J430" s="204">
        <v>763.51467402650474</v>
      </c>
    </row>
    <row r="431" spans="1:10" x14ac:dyDescent="0.2">
      <c r="A431" s="200">
        <v>427</v>
      </c>
      <c r="C431" s="201">
        <v>167.63713976327631</v>
      </c>
      <c r="D431" s="201">
        <v>248.14226905861406</v>
      </c>
      <c r="F431" s="204">
        <v>134.10971181062106</v>
      </c>
      <c r="G431" s="204">
        <v>190.87866850662618</v>
      </c>
      <c r="I431" s="204">
        <v>536.43884724248426</v>
      </c>
      <c r="J431" s="204">
        <v>763.51467402650474</v>
      </c>
    </row>
    <row r="432" spans="1:10" x14ac:dyDescent="0.2">
      <c r="A432" s="200">
        <v>428</v>
      </c>
      <c r="C432" s="201">
        <v>167.75811210859527</v>
      </c>
      <c r="D432" s="201">
        <v>248.14226905861406</v>
      </c>
      <c r="F432" s="204">
        <v>134.20648968687621</v>
      </c>
      <c r="G432" s="204">
        <v>190.87866850662618</v>
      </c>
      <c r="I432" s="204">
        <v>536.82595874750484</v>
      </c>
      <c r="J432" s="204">
        <v>763.51467402650474</v>
      </c>
    </row>
    <row r="433" spans="1:10" x14ac:dyDescent="0.2">
      <c r="A433" s="200">
        <v>429</v>
      </c>
      <c r="C433" s="201">
        <v>167.87880213779928</v>
      </c>
      <c r="D433" s="201">
        <v>248.14226905861406</v>
      </c>
      <c r="F433" s="204">
        <v>134.30304171023943</v>
      </c>
      <c r="G433" s="204">
        <v>190.87866850662618</v>
      </c>
      <c r="I433" s="204">
        <v>537.21216684095771</v>
      </c>
      <c r="J433" s="204">
        <v>763.51467402650474</v>
      </c>
    </row>
    <row r="434" spans="1:10" x14ac:dyDescent="0.2">
      <c r="A434" s="200">
        <v>430</v>
      </c>
      <c r="C434" s="201">
        <v>167.99921116551704</v>
      </c>
      <c r="D434" s="201">
        <v>248.14226905861406</v>
      </c>
      <c r="F434" s="204">
        <v>134.39936893241361</v>
      </c>
      <c r="G434" s="204">
        <v>190.87866850662618</v>
      </c>
      <c r="I434" s="204">
        <v>537.59747572965443</v>
      </c>
      <c r="J434" s="204">
        <v>763.51467402650474</v>
      </c>
    </row>
    <row r="435" spans="1:10" x14ac:dyDescent="0.2">
      <c r="A435" s="200">
        <v>431</v>
      </c>
      <c r="C435" s="201">
        <v>168.11934049721577</v>
      </c>
      <c r="D435" s="201">
        <v>248.14226905861406</v>
      </c>
      <c r="F435" s="204">
        <v>134.49547239777263</v>
      </c>
      <c r="G435" s="204">
        <v>190.87866850662618</v>
      </c>
      <c r="I435" s="204">
        <v>537.98188959109052</v>
      </c>
      <c r="J435" s="204">
        <v>763.51467402650474</v>
      </c>
    </row>
    <row r="436" spans="1:10" x14ac:dyDescent="0.2">
      <c r="A436" s="200">
        <v>432</v>
      </c>
      <c r="C436" s="201">
        <v>168.23919142928699</v>
      </c>
      <c r="D436" s="201">
        <v>248.14226905861406</v>
      </c>
      <c r="F436" s="204">
        <v>134.59135314342959</v>
      </c>
      <c r="G436" s="204">
        <v>190.87866850662618</v>
      </c>
      <c r="I436" s="204">
        <v>538.36541257371834</v>
      </c>
      <c r="J436" s="204">
        <v>763.51467402650474</v>
      </c>
    </row>
    <row r="437" spans="1:10" x14ac:dyDescent="0.2">
      <c r="A437" s="200">
        <v>433</v>
      </c>
      <c r="C437" s="201">
        <v>168.35876524912925</v>
      </c>
      <c r="D437" s="201">
        <v>248.14226905861406</v>
      </c>
      <c r="F437" s="204">
        <v>134.68701219930341</v>
      </c>
      <c r="G437" s="204">
        <v>190.87866850662618</v>
      </c>
      <c r="I437" s="204">
        <v>538.74804879721364</v>
      </c>
      <c r="J437" s="204">
        <v>763.51467402650474</v>
      </c>
    </row>
    <row r="438" spans="1:10" x14ac:dyDescent="0.2">
      <c r="A438" s="200">
        <v>434</v>
      </c>
      <c r="C438" s="201">
        <v>168.47806323523213</v>
      </c>
      <c r="D438" s="201">
        <v>248.14226905861406</v>
      </c>
      <c r="F438" s="204">
        <v>134.7824505881857</v>
      </c>
      <c r="G438" s="204">
        <v>190.87866850662618</v>
      </c>
      <c r="I438" s="204">
        <v>539.12980235274279</v>
      </c>
      <c r="J438" s="204">
        <v>763.51467402650474</v>
      </c>
    </row>
    <row r="439" spans="1:10" x14ac:dyDescent="0.2">
      <c r="A439" s="200">
        <v>435</v>
      </c>
      <c r="C439" s="201">
        <v>168.59708665725782</v>
      </c>
      <c r="D439" s="201">
        <v>248.14226905861406</v>
      </c>
      <c r="F439" s="204">
        <v>134.87766932580624</v>
      </c>
      <c r="G439" s="204">
        <v>190.87866850662618</v>
      </c>
      <c r="I439" s="204">
        <v>539.51067730322495</v>
      </c>
      <c r="J439" s="204">
        <v>763.51467402650474</v>
      </c>
    </row>
    <row r="440" spans="1:10" x14ac:dyDescent="0.2">
      <c r="A440" s="200">
        <v>436</v>
      </c>
      <c r="C440" s="201">
        <v>168.71583677612222</v>
      </c>
      <c r="D440" s="201">
        <v>248.14226905861406</v>
      </c>
      <c r="F440" s="204">
        <v>134.97266942089777</v>
      </c>
      <c r="G440" s="204">
        <v>190.87866850662618</v>
      </c>
      <c r="I440" s="204">
        <v>539.89067768359109</v>
      </c>
      <c r="J440" s="204">
        <v>763.51467402650474</v>
      </c>
    </row>
    <row r="441" spans="1:10" x14ac:dyDescent="0.2">
      <c r="A441" s="200">
        <v>437</v>
      </c>
      <c r="C441" s="201">
        <v>168.83431484407518</v>
      </c>
      <c r="D441" s="201">
        <v>248.14226905861406</v>
      </c>
      <c r="F441" s="204">
        <v>135.06745187526016</v>
      </c>
      <c r="G441" s="204">
        <v>190.87866850662618</v>
      </c>
      <c r="I441" s="204">
        <v>540.26980750104065</v>
      </c>
      <c r="J441" s="204">
        <v>763.51467402650474</v>
      </c>
    </row>
    <row r="442" spans="1:10" x14ac:dyDescent="0.2">
      <c r="A442" s="200">
        <v>438</v>
      </c>
      <c r="C442" s="201">
        <v>168.95252210477963</v>
      </c>
      <c r="D442" s="201">
        <v>248.14226905861406</v>
      </c>
      <c r="F442" s="204">
        <v>135.16201768382368</v>
      </c>
      <c r="G442" s="204">
        <v>190.87866850662618</v>
      </c>
      <c r="I442" s="204">
        <v>540.64807073529471</v>
      </c>
      <c r="J442" s="204">
        <v>763.51467402650474</v>
      </c>
    </row>
    <row r="443" spans="1:10" x14ac:dyDescent="0.2">
      <c r="A443" s="200">
        <v>439</v>
      </c>
      <c r="C443" s="201">
        <v>169.07045979338986</v>
      </c>
      <c r="D443" s="201">
        <v>248.14226905861406</v>
      </c>
      <c r="F443" s="204">
        <v>135.25636783471188</v>
      </c>
      <c r="G443" s="204">
        <v>190.87866850662618</v>
      </c>
      <c r="I443" s="204">
        <v>541.02547133884752</v>
      </c>
      <c r="J443" s="204">
        <v>763.51467402650474</v>
      </c>
    </row>
    <row r="444" spans="1:10" x14ac:dyDescent="0.2">
      <c r="A444" s="200">
        <v>440</v>
      </c>
      <c r="C444" s="201">
        <v>169.1881291366293</v>
      </c>
      <c r="D444" s="201">
        <v>248.14226905861406</v>
      </c>
      <c r="F444" s="204">
        <v>135.35050330930343</v>
      </c>
      <c r="G444" s="204">
        <v>190.87866850662618</v>
      </c>
      <c r="I444" s="204">
        <v>541.40201323721374</v>
      </c>
      <c r="J444" s="204">
        <v>763.51467402650474</v>
      </c>
    </row>
    <row r="445" spans="1:10" x14ac:dyDescent="0.2">
      <c r="A445" s="200">
        <v>441</v>
      </c>
      <c r="C445" s="201">
        <v>169.30553135286664</v>
      </c>
      <c r="D445" s="201">
        <v>248.14226905861406</v>
      </c>
      <c r="F445" s="204">
        <v>135.44442508229329</v>
      </c>
      <c r="G445" s="204">
        <v>190.87866850662618</v>
      </c>
      <c r="I445" s="204">
        <v>541.77770032917317</v>
      </c>
      <c r="J445" s="204">
        <v>763.51467402650474</v>
      </c>
    </row>
    <row r="446" spans="1:10" x14ac:dyDescent="0.2">
      <c r="A446" s="200">
        <v>442</v>
      </c>
      <c r="C446" s="201">
        <v>169.42266765219165</v>
      </c>
      <c r="D446" s="201">
        <v>248.14226905861406</v>
      </c>
      <c r="F446" s="204">
        <v>135.53813412175333</v>
      </c>
      <c r="G446" s="204">
        <v>190.87866850662618</v>
      </c>
      <c r="I446" s="204">
        <v>542.15253648701332</v>
      </c>
      <c r="J446" s="204">
        <v>763.51467402650474</v>
      </c>
    </row>
    <row r="447" spans="1:10" x14ac:dyDescent="0.2">
      <c r="A447" s="200">
        <v>443</v>
      </c>
      <c r="C447" s="201">
        <v>169.53953923649053</v>
      </c>
      <c r="D447" s="201">
        <v>248.14226905861406</v>
      </c>
      <c r="F447" s="204">
        <v>135.63163138919239</v>
      </c>
      <c r="G447" s="204">
        <v>190.87866850662618</v>
      </c>
      <c r="I447" s="204">
        <v>542.52652555676957</v>
      </c>
      <c r="J447" s="204">
        <v>763.51467402650474</v>
      </c>
    </row>
    <row r="448" spans="1:10" x14ac:dyDescent="0.2">
      <c r="A448" s="200">
        <v>444</v>
      </c>
      <c r="C448" s="201">
        <v>169.65614729951889</v>
      </c>
      <c r="D448" s="201">
        <v>248.14226905861406</v>
      </c>
      <c r="F448" s="204">
        <v>135.72491783961513</v>
      </c>
      <c r="G448" s="204">
        <v>190.87866850662618</v>
      </c>
      <c r="I448" s="204">
        <v>542.89967135846052</v>
      </c>
      <c r="J448" s="204">
        <v>763.51467402650474</v>
      </c>
    </row>
    <row r="449" spans="1:10" x14ac:dyDescent="0.2">
      <c r="A449" s="200">
        <v>445</v>
      </c>
      <c r="C449" s="201">
        <v>169.77249302697581</v>
      </c>
      <c r="D449" s="201">
        <v>248.14226905861406</v>
      </c>
      <c r="F449" s="204">
        <v>135.81799442158066</v>
      </c>
      <c r="G449" s="204">
        <v>190.87866850662618</v>
      </c>
      <c r="I449" s="204">
        <v>543.27197768632266</v>
      </c>
      <c r="J449" s="204">
        <v>763.51467402650474</v>
      </c>
    </row>
    <row r="450" spans="1:10" x14ac:dyDescent="0.2">
      <c r="A450" s="200">
        <v>446</v>
      </c>
      <c r="C450" s="201">
        <v>169.88857759657577</v>
      </c>
      <c r="D450" s="201">
        <v>248.14226905861406</v>
      </c>
      <c r="F450" s="204">
        <v>135.91086207726062</v>
      </c>
      <c r="G450" s="204">
        <v>190.87866850662618</v>
      </c>
      <c r="I450" s="204">
        <v>543.64344830904247</v>
      </c>
      <c r="J450" s="204">
        <v>763.51467402650474</v>
      </c>
    </row>
    <row r="451" spans="1:10" x14ac:dyDescent="0.2">
      <c r="A451" s="200">
        <v>447</v>
      </c>
      <c r="C451" s="201">
        <v>170.00440217812033</v>
      </c>
      <c r="D451" s="201">
        <v>248.14226905861406</v>
      </c>
      <c r="F451" s="204">
        <v>136.00352174249628</v>
      </c>
      <c r="G451" s="204">
        <v>190.87866850662618</v>
      </c>
      <c r="I451" s="204">
        <v>544.0140869699851</v>
      </c>
      <c r="J451" s="204">
        <v>763.51467402650474</v>
      </c>
    </row>
    <row r="452" spans="1:10" x14ac:dyDescent="0.2">
      <c r="A452" s="200">
        <v>448</v>
      </c>
      <c r="C452" s="201">
        <v>170.11996793356866</v>
      </c>
      <c r="D452" s="201">
        <v>248.14226905861406</v>
      </c>
      <c r="F452" s="204">
        <v>136.09597434685492</v>
      </c>
      <c r="G452" s="204">
        <v>190.87866850662618</v>
      </c>
      <c r="I452" s="204">
        <v>544.38389738741967</v>
      </c>
      <c r="J452" s="204">
        <v>763.51467402650474</v>
      </c>
    </row>
    <row r="453" spans="1:10" x14ac:dyDescent="0.2">
      <c r="A453" s="200">
        <v>449</v>
      </c>
      <c r="C453" s="201">
        <v>170.23527601710774</v>
      </c>
      <c r="D453" s="201">
        <v>248.14226905861406</v>
      </c>
      <c r="F453" s="204">
        <v>136.18822081368617</v>
      </c>
      <c r="G453" s="204">
        <v>190.87866850662618</v>
      </c>
      <c r="I453" s="204">
        <v>544.75288325474469</v>
      </c>
      <c r="J453" s="204">
        <v>763.51467402650474</v>
      </c>
    </row>
    <row r="454" spans="1:10" x14ac:dyDescent="0.2">
      <c r="A454" s="200">
        <v>450</v>
      </c>
      <c r="C454" s="201">
        <v>170.35032757522134</v>
      </c>
      <c r="D454" s="201">
        <v>248.14226905861406</v>
      </c>
      <c r="F454" s="204">
        <v>136.28026206017705</v>
      </c>
      <c r="G454" s="204">
        <v>190.87866850662618</v>
      </c>
      <c r="I454" s="204">
        <v>545.12104824070821</v>
      </c>
      <c r="J454" s="204">
        <v>763.51467402650474</v>
      </c>
    </row>
    <row r="455" spans="1:10" x14ac:dyDescent="0.2">
      <c r="A455" s="200">
        <v>451</v>
      </c>
      <c r="C455" s="201">
        <v>170.46512374675845</v>
      </c>
      <c r="D455" s="201">
        <v>248.14226905861406</v>
      </c>
      <c r="F455" s="204">
        <v>136.37209899740677</v>
      </c>
      <c r="G455" s="204">
        <v>190.87866850662618</v>
      </c>
      <c r="I455" s="204">
        <v>545.48839598962707</v>
      </c>
      <c r="J455" s="204">
        <v>763.51467402650474</v>
      </c>
    </row>
    <row r="456" spans="1:10" x14ac:dyDescent="0.2">
      <c r="A456" s="200">
        <v>452</v>
      </c>
      <c r="C456" s="201">
        <v>170.57966566300095</v>
      </c>
      <c r="D456" s="201">
        <v>248.14226905861406</v>
      </c>
      <c r="F456" s="204">
        <v>136.46373253040076</v>
      </c>
      <c r="G456" s="204">
        <v>190.87866850662618</v>
      </c>
      <c r="I456" s="204">
        <v>545.85493012160305</v>
      </c>
      <c r="J456" s="204">
        <v>763.51467402650474</v>
      </c>
    </row>
    <row r="457" spans="1:10" x14ac:dyDescent="0.2">
      <c r="A457" s="200">
        <v>453</v>
      </c>
      <c r="C457" s="201">
        <v>170.69395444773062</v>
      </c>
      <c r="D457" s="201">
        <v>248.14226905861406</v>
      </c>
      <c r="F457" s="204">
        <v>136.55516355818449</v>
      </c>
      <c r="G457" s="204">
        <v>190.87866850662618</v>
      </c>
      <c r="I457" s="204">
        <v>546.22065423273796</v>
      </c>
      <c r="J457" s="204">
        <v>763.51467402650474</v>
      </c>
    </row>
    <row r="458" spans="1:10" x14ac:dyDescent="0.2">
      <c r="A458" s="200">
        <v>454</v>
      </c>
      <c r="C458" s="201">
        <v>170.80799121729495</v>
      </c>
      <c r="D458" s="201">
        <v>248.14226905861406</v>
      </c>
      <c r="F458" s="204">
        <v>136.64639297383596</v>
      </c>
      <c r="G458" s="204">
        <v>190.87866850662618</v>
      </c>
      <c r="I458" s="204">
        <v>546.58557189534383</v>
      </c>
      <c r="J458" s="204">
        <v>763.51467402650474</v>
      </c>
    </row>
    <row r="459" spans="1:10" x14ac:dyDescent="0.2">
      <c r="A459" s="200">
        <v>455</v>
      </c>
      <c r="C459" s="201">
        <v>170.921777080673</v>
      </c>
      <c r="D459" s="201">
        <v>248.14226905861406</v>
      </c>
      <c r="F459" s="204">
        <v>136.7374216645384</v>
      </c>
      <c r="G459" s="204">
        <v>190.87866850662618</v>
      </c>
      <c r="I459" s="204">
        <v>546.94968665815361</v>
      </c>
      <c r="J459" s="204">
        <v>763.51467402650474</v>
      </c>
    </row>
    <row r="460" spans="1:10" x14ac:dyDescent="0.2">
      <c r="A460" s="200">
        <v>456</v>
      </c>
      <c r="C460" s="201">
        <v>171.03531313953988</v>
      </c>
      <c r="D460" s="201">
        <v>248.14226905861406</v>
      </c>
      <c r="F460" s="204">
        <v>136.82825051163192</v>
      </c>
      <c r="G460" s="204">
        <v>190.87866850662618</v>
      </c>
      <c r="I460" s="204">
        <v>547.31300204652769</v>
      </c>
      <c r="J460" s="204">
        <v>763.51467402650474</v>
      </c>
    </row>
    <row r="461" spans="1:10" x14ac:dyDescent="0.2">
      <c r="A461" s="200">
        <v>457</v>
      </c>
      <c r="C461" s="201">
        <v>171.14860048833052</v>
      </c>
      <c r="D461" s="201">
        <v>248.14226905861406</v>
      </c>
      <c r="F461" s="204">
        <v>136.91888039066441</v>
      </c>
      <c r="G461" s="204">
        <v>190.87866850662618</v>
      </c>
      <c r="I461" s="204">
        <v>547.67552156265765</v>
      </c>
      <c r="J461" s="204">
        <v>763.51467402650474</v>
      </c>
    </row>
    <row r="462" spans="1:10" x14ac:dyDescent="0.2">
      <c r="A462" s="200">
        <v>458</v>
      </c>
      <c r="C462" s="201">
        <v>171.26164021430341</v>
      </c>
      <c r="D462" s="201">
        <v>248.14226905861406</v>
      </c>
      <c r="F462" s="204">
        <v>137.00931217144273</v>
      </c>
      <c r="G462" s="204">
        <v>190.87866850662618</v>
      </c>
      <c r="I462" s="204">
        <v>548.03724868577092</v>
      </c>
      <c r="J462" s="204">
        <v>763.51467402650474</v>
      </c>
    </row>
    <row r="463" spans="1:10" x14ac:dyDescent="0.2">
      <c r="A463" s="200">
        <v>459</v>
      </c>
      <c r="C463" s="201">
        <v>171.37443339760313</v>
      </c>
      <c r="D463" s="201">
        <v>248.14226905861406</v>
      </c>
      <c r="F463" s="204">
        <v>137.09954671808251</v>
      </c>
      <c r="G463" s="204">
        <v>190.87866850662618</v>
      </c>
      <c r="I463" s="204">
        <v>548.39818687233003</v>
      </c>
      <c r="J463" s="204">
        <v>763.51467402650474</v>
      </c>
    </row>
    <row r="464" spans="1:10" x14ac:dyDescent="0.2">
      <c r="A464" s="200">
        <v>460</v>
      </c>
      <c r="C464" s="201">
        <v>171.48698111132188</v>
      </c>
      <c r="D464" s="201">
        <v>248.14226905861406</v>
      </c>
      <c r="F464" s="204">
        <v>137.1895848890575</v>
      </c>
      <c r="G464" s="204">
        <v>190.87866850662618</v>
      </c>
      <c r="I464" s="204">
        <v>548.75833955623</v>
      </c>
      <c r="J464" s="204">
        <v>763.51467402650474</v>
      </c>
    </row>
    <row r="465" spans="1:10" x14ac:dyDescent="0.2">
      <c r="A465" s="200">
        <v>461</v>
      </c>
      <c r="C465" s="201">
        <v>171.59928442156118</v>
      </c>
      <c r="D465" s="201">
        <v>248.14226905861406</v>
      </c>
      <c r="F465" s="204">
        <v>137.27942753724895</v>
      </c>
      <c r="G465" s="204">
        <v>190.87866850662618</v>
      </c>
      <c r="I465" s="204">
        <v>549.1177101489958</v>
      </c>
      <c r="J465" s="204">
        <v>763.51467402650474</v>
      </c>
    </row>
    <row r="466" spans="1:10" x14ac:dyDescent="0.2">
      <c r="A466" s="200">
        <v>462</v>
      </c>
      <c r="C466" s="201">
        <v>171.71134438749237</v>
      </c>
      <c r="D466" s="201">
        <v>248.14226905861406</v>
      </c>
      <c r="F466" s="204">
        <v>137.36907550999391</v>
      </c>
      <c r="G466" s="204">
        <v>190.87866850662618</v>
      </c>
      <c r="I466" s="204">
        <v>549.47630203997562</v>
      </c>
      <c r="J466" s="204">
        <v>763.51467402650474</v>
      </c>
    </row>
    <row r="467" spans="1:10" x14ac:dyDescent="0.2">
      <c r="A467" s="200">
        <v>463</v>
      </c>
      <c r="C467" s="201">
        <v>171.82316206141638</v>
      </c>
      <c r="D467" s="201">
        <v>248.14226905861406</v>
      </c>
      <c r="F467" s="204">
        <v>137.45852964913311</v>
      </c>
      <c r="G467" s="204">
        <v>190.87866850662618</v>
      </c>
      <c r="I467" s="204">
        <v>549.83411859653245</v>
      </c>
      <c r="J467" s="204">
        <v>763.51467402650474</v>
      </c>
    </row>
    <row r="468" spans="1:10" x14ac:dyDescent="0.2">
      <c r="A468" s="200">
        <v>464</v>
      </c>
      <c r="C468" s="201">
        <v>171.93473848882303</v>
      </c>
      <c r="D468" s="201">
        <v>248.14226905861406</v>
      </c>
      <c r="F468" s="204">
        <v>137.54779079105842</v>
      </c>
      <c r="G468" s="204">
        <v>190.87866850662618</v>
      </c>
      <c r="I468" s="204">
        <v>550.19116316423367</v>
      </c>
      <c r="J468" s="204">
        <v>763.51467402650474</v>
      </c>
    </row>
    <row r="469" spans="1:10" x14ac:dyDescent="0.2">
      <c r="A469" s="200">
        <v>465</v>
      </c>
      <c r="C469" s="201">
        <v>172.04607470844994</v>
      </c>
      <c r="D469" s="201">
        <v>248.14226905861406</v>
      </c>
      <c r="F469" s="204">
        <v>137.63685976675995</v>
      </c>
      <c r="G469" s="204">
        <v>190.87866850662618</v>
      </c>
      <c r="I469" s="204">
        <v>550.54743906703982</v>
      </c>
      <c r="J469" s="204">
        <v>763.51467402650474</v>
      </c>
    </row>
    <row r="470" spans="1:10" x14ac:dyDescent="0.2">
      <c r="A470" s="200">
        <v>466</v>
      </c>
      <c r="C470" s="201">
        <v>172.15717175234033</v>
      </c>
      <c r="D470" s="201">
        <v>248.14226905861406</v>
      </c>
      <c r="F470" s="204">
        <v>137.72573740187227</v>
      </c>
      <c r="G470" s="204">
        <v>190.87866850662618</v>
      </c>
      <c r="I470" s="204">
        <v>550.90294960748906</v>
      </c>
      <c r="J470" s="204">
        <v>763.51467402650474</v>
      </c>
    </row>
    <row r="471" spans="1:10" x14ac:dyDescent="0.2">
      <c r="A471" s="200">
        <v>467</v>
      </c>
      <c r="C471" s="201">
        <v>172.2680306459005</v>
      </c>
      <c r="D471" s="201">
        <v>248.14226905861406</v>
      </c>
      <c r="F471" s="204">
        <v>137.81442451672041</v>
      </c>
      <c r="G471" s="204">
        <v>190.87866850662618</v>
      </c>
      <c r="I471" s="204">
        <v>551.25769806688163</v>
      </c>
      <c r="J471" s="204">
        <v>763.51467402650474</v>
      </c>
    </row>
    <row r="472" spans="1:10" x14ac:dyDescent="0.2">
      <c r="A472" s="200">
        <v>468</v>
      </c>
      <c r="C472" s="201">
        <v>172.37865240795654</v>
      </c>
      <c r="D472" s="201">
        <v>248.14226905861406</v>
      </c>
      <c r="F472" s="204">
        <v>137.90292192636522</v>
      </c>
      <c r="G472" s="204">
        <v>190.87866850662618</v>
      </c>
      <c r="I472" s="204">
        <v>551.61168770546089</v>
      </c>
      <c r="J472" s="204">
        <v>763.51467402650474</v>
      </c>
    </row>
    <row r="473" spans="1:10" x14ac:dyDescent="0.2">
      <c r="A473" s="200">
        <v>469</v>
      </c>
      <c r="C473" s="201">
        <v>172.48903805081054</v>
      </c>
      <c r="D473" s="201">
        <v>248.14226905861406</v>
      </c>
      <c r="F473" s="204">
        <v>137.99123044064845</v>
      </c>
      <c r="G473" s="204">
        <v>190.87866850662618</v>
      </c>
      <c r="I473" s="204">
        <v>551.9649217625938</v>
      </c>
      <c r="J473" s="204">
        <v>763.51467402650474</v>
      </c>
    </row>
    <row r="474" spans="1:10" x14ac:dyDescent="0.2">
      <c r="A474" s="200">
        <v>470</v>
      </c>
      <c r="C474" s="201">
        <v>172.59918858029619</v>
      </c>
      <c r="D474" s="201">
        <v>248.14226905861406</v>
      </c>
      <c r="F474" s="204">
        <v>138.07935086423697</v>
      </c>
      <c r="G474" s="204">
        <v>190.87866850662618</v>
      </c>
      <c r="I474" s="204">
        <v>552.31740345694789</v>
      </c>
      <c r="J474" s="204">
        <v>763.51467402650474</v>
      </c>
    </row>
    <row r="475" spans="1:10" x14ac:dyDescent="0.2">
      <c r="A475" s="200">
        <v>471</v>
      </c>
      <c r="C475" s="201">
        <v>172.70910499583394</v>
      </c>
      <c r="D475" s="201">
        <v>248.14226905861406</v>
      </c>
      <c r="F475" s="204">
        <v>138.16728399666715</v>
      </c>
      <c r="G475" s="204">
        <v>190.87866850662618</v>
      </c>
      <c r="I475" s="204">
        <v>552.66913598666861</v>
      </c>
      <c r="J475" s="204">
        <v>763.51467402650474</v>
      </c>
    </row>
    <row r="476" spans="1:10" x14ac:dyDescent="0.2">
      <c r="A476" s="200">
        <v>472</v>
      </c>
      <c r="C476" s="201">
        <v>172.81878829048512</v>
      </c>
      <c r="D476" s="201">
        <v>248.14226905861406</v>
      </c>
      <c r="F476" s="204">
        <v>138.2550306323881</v>
      </c>
      <c r="G476" s="204">
        <v>190.87866850662618</v>
      </c>
      <c r="I476" s="204">
        <v>553.0201225295524</v>
      </c>
      <c r="J476" s="204">
        <v>763.51467402650474</v>
      </c>
    </row>
    <row r="477" spans="1:10" x14ac:dyDescent="0.2">
      <c r="A477" s="200">
        <v>473</v>
      </c>
      <c r="C477" s="201">
        <v>172.92823945100588</v>
      </c>
      <c r="D477" s="201">
        <v>248.14226905861406</v>
      </c>
      <c r="F477" s="204">
        <v>138.34259156080472</v>
      </c>
      <c r="G477" s="204">
        <v>190.87866850662618</v>
      </c>
      <c r="I477" s="204">
        <v>553.37036624321888</v>
      </c>
      <c r="J477" s="204">
        <v>763.51467402650474</v>
      </c>
    </row>
    <row r="478" spans="1:10" x14ac:dyDescent="0.2">
      <c r="A478" s="200">
        <v>474</v>
      </c>
      <c r="C478" s="201">
        <v>173.03745945790058</v>
      </c>
      <c r="D478" s="201">
        <v>248.14226905861406</v>
      </c>
      <c r="F478" s="204">
        <v>138.42996756632044</v>
      </c>
      <c r="G478" s="204">
        <v>190.87866850662618</v>
      </c>
      <c r="I478" s="204">
        <v>553.71987026528177</v>
      </c>
      <c r="J478" s="204">
        <v>763.51467402650474</v>
      </c>
    </row>
    <row r="479" spans="1:10" x14ac:dyDescent="0.2">
      <c r="A479" s="200">
        <v>475</v>
      </c>
      <c r="C479" s="201">
        <v>173.14644928547418</v>
      </c>
      <c r="D479" s="201">
        <v>248.14226905861406</v>
      </c>
      <c r="F479" s="204">
        <v>138.51715942837933</v>
      </c>
      <c r="G479" s="204">
        <v>190.87866850662618</v>
      </c>
      <c r="I479" s="204">
        <v>554.06863771351732</v>
      </c>
      <c r="J479" s="204">
        <v>763.51467402650474</v>
      </c>
    </row>
    <row r="480" spans="1:10" x14ac:dyDescent="0.2">
      <c r="A480" s="200">
        <v>476</v>
      </c>
      <c r="C480" s="201">
        <v>173.2552099018848</v>
      </c>
      <c r="D480" s="201">
        <v>248.14226905861406</v>
      </c>
      <c r="F480" s="204">
        <v>138.60416792150784</v>
      </c>
      <c r="G480" s="204">
        <v>190.87866850662618</v>
      </c>
      <c r="I480" s="204">
        <v>554.41667168603135</v>
      </c>
      <c r="J480" s="204">
        <v>763.51467402650474</v>
      </c>
    </row>
    <row r="481" spans="1:10" x14ac:dyDescent="0.2">
      <c r="A481" s="200">
        <v>477</v>
      </c>
      <c r="C481" s="201">
        <v>173.36374226919506</v>
      </c>
      <c r="D481" s="201">
        <v>248.14226905861406</v>
      </c>
      <c r="F481" s="204">
        <v>138.69099381535605</v>
      </c>
      <c r="G481" s="204">
        <v>190.87866850662618</v>
      </c>
      <c r="I481" s="204">
        <v>554.76397526142421</v>
      </c>
      <c r="J481" s="204">
        <v>763.51467402650474</v>
      </c>
    </row>
    <row r="482" spans="1:10" x14ac:dyDescent="0.2">
      <c r="A482" s="200">
        <v>478</v>
      </c>
      <c r="C482" s="201">
        <v>173.47204734342318</v>
      </c>
      <c r="D482" s="201">
        <v>248.14226905861406</v>
      </c>
      <c r="F482" s="204">
        <v>138.77763787473853</v>
      </c>
      <c r="G482" s="204">
        <v>190.87866850662618</v>
      </c>
      <c r="I482" s="204">
        <v>555.11055149895412</v>
      </c>
      <c r="J482" s="204">
        <v>763.51467402650474</v>
      </c>
    </row>
    <row r="483" spans="1:10" x14ac:dyDescent="0.2">
      <c r="A483" s="200">
        <v>479</v>
      </c>
      <c r="C483" s="201">
        <v>173.58012607459344</v>
      </c>
      <c r="D483" s="201">
        <v>248.14226905861406</v>
      </c>
      <c r="F483" s="204">
        <v>138.86410085967475</v>
      </c>
      <c r="G483" s="204">
        <v>190.87866850662618</v>
      </c>
      <c r="I483" s="204">
        <v>555.456403438699</v>
      </c>
      <c r="J483" s="204">
        <v>763.51467402650474</v>
      </c>
    </row>
    <row r="484" spans="1:10" x14ac:dyDescent="0.2">
      <c r="A484" s="200">
        <v>480</v>
      </c>
      <c r="C484" s="201">
        <v>173.68797940678647</v>
      </c>
      <c r="D484" s="201">
        <v>248.14226905861406</v>
      </c>
      <c r="F484" s="204">
        <v>138.95038352542917</v>
      </c>
      <c r="G484" s="204">
        <v>190.87866850662618</v>
      </c>
      <c r="I484" s="204">
        <v>555.8015341017167</v>
      </c>
      <c r="J484" s="204">
        <v>763.51467402650474</v>
      </c>
    </row>
    <row r="485" spans="1:10" x14ac:dyDescent="0.2">
      <c r="A485" s="200">
        <v>481</v>
      </c>
      <c r="C485" s="201">
        <v>173.79560827818847</v>
      </c>
      <c r="D485" s="201">
        <v>248.14226905861406</v>
      </c>
      <c r="F485" s="204">
        <v>139.03648662255074</v>
      </c>
      <c r="G485" s="204">
        <v>190.87866850662618</v>
      </c>
      <c r="I485" s="204">
        <v>556.14594649020296</v>
      </c>
      <c r="J485" s="204">
        <v>763.51467402650474</v>
      </c>
    </row>
    <row r="486" spans="1:10" x14ac:dyDescent="0.2">
      <c r="A486" s="200">
        <v>482</v>
      </c>
      <c r="C486" s="201">
        <v>173.90301362114002</v>
      </c>
      <c r="D486" s="201">
        <v>248.14226905861406</v>
      </c>
      <c r="F486" s="204">
        <v>139.12241089691202</v>
      </c>
      <c r="G486" s="204">
        <v>190.87866850662618</v>
      </c>
      <c r="I486" s="204">
        <v>556.48964358764806</v>
      </c>
      <c r="J486" s="204">
        <v>763.51467402650474</v>
      </c>
    </row>
    <row r="487" spans="1:10" x14ac:dyDescent="0.2">
      <c r="A487" s="200">
        <v>483</v>
      </c>
      <c r="C487" s="201">
        <v>174.01019636218496</v>
      </c>
      <c r="D487" s="201">
        <v>248.14226905861406</v>
      </c>
      <c r="F487" s="204">
        <v>139.20815708974794</v>
      </c>
      <c r="G487" s="204">
        <v>190.87866850662618</v>
      </c>
      <c r="I487" s="204">
        <v>556.83262835899177</v>
      </c>
      <c r="J487" s="204">
        <v>763.51467402650474</v>
      </c>
    </row>
    <row r="488" spans="1:10" x14ac:dyDescent="0.2">
      <c r="A488" s="200">
        <v>484</v>
      </c>
      <c r="C488" s="201">
        <v>174.11715742211823</v>
      </c>
      <c r="D488" s="201">
        <v>248.14226905861406</v>
      </c>
      <c r="F488" s="204">
        <v>139.29372593769457</v>
      </c>
      <c r="G488" s="204">
        <v>190.87866850662618</v>
      </c>
      <c r="I488" s="204">
        <v>557.1749037507783</v>
      </c>
      <c r="J488" s="204">
        <v>763.51467402650474</v>
      </c>
    </row>
    <row r="489" spans="1:10" x14ac:dyDescent="0.2">
      <c r="A489" s="200">
        <v>485</v>
      </c>
      <c r="C489" s="201">
        <v>174.22389771603292</v>
      </c>
      <c r="D489" s="201">
        <v>248.14226905861406</v>
      </c>
      <c r="F489" s="204">
        <v>139.37911817282634</v>
      </c>
      <c r="G489" s="204">
        <v>190.87866850662618</v>
      </c>
      <c r="I489" s="204">
        <v>557.51647269130535</v>
      </c>
      <c r="J489" s="204">
        <v>763.51467402650474</v>
      </c>
    </row>
    <row r="490" spans="1:10" x14ac:dyDescent="0.2">
      <c r="A490" s="200">
        <v>486</v>
      </c>
      <c r="C490" s="201">
        <v>174.33041815336793</v>
      </c>
      <c r="D490" s="201">
        <v>248.14226905861406</v>
      </c>
      <c r="F490" s="204">
        <v>139.46433452269432</v>
      </c>
      <c r="G490" s="204">
        <v>190.87866850662618</v>
      </c>
      <c r="I490" s="204">
        <v>557.85733809077726</v>
      </c>
      <c r="J490" s="204">
        <v>763.51467402650474</v>
      </c>
    </row>
    <row r="491" spans="1:10" x14ac:dyDescent="0.2">
      <c r="A491" s="200">
        <v>487</v>
      </c>
      <c r="C491" s="201">
        <v>174.43671963795384</v>
      </c>
      <c r="D491" s="201">
        <v>248.14226905861406</v>
      </c>
      <c r="F491" s="204">
        <v>139.54937571036308</v>
      </c>
      <c r="G491" s="204">
        <v>190.87866850662618</v>
      </c>
      <c r="I491" s="204">
        <v>558.19750284145232</v>
      </c>
      <c r="J491" s="204">
        <v>763.51467402650474</v>
      </c>
    </row>
    <row r="492" spans="1:10" x14ac:dyDescent="0.2">
      <c r="A492" s="200">
        <v>488</v>
      </c>
      <c r="C492" s="201">
        <v>174.54280306805933</v>
      </c>
      <c r="D492" s="201">
        <v>248.14226905861406</v>
      </c>
      <c r="F492" s="204">
        <v>139.63424245444747</v>
      </c>
      <c r="G492" s="204">
        <v>190.87866850662618</v>
      </c>
      <c r="I492" s="204">
        <v>558.5369698177899</v>
      </c>
      <c r="J492" s="204">
        <v>763.51467402650474</v>
      </c>
    </row>
    <row r="493" spans="1:10" x14ac:dyDescent="0.2">
      <c r="A493" s="200">
        <v>489</v>
      </c>
      <c r="C493" s="201">
        <v>174.64866933643657</v>
      </c>
      <c r="D493" s="201">
        <v>248.14226905861406</v>
      </c>
      <c r="F493" s="204">
        <v>139.71893546914924</v>
      </c>
      <c r="G493" s="204">
        <v>190.87866850662618</v>
      </c>
      <c r="I493" s="204">
        <v>558.87574187659698</v>
      </c>
      <c r="J493" s="204">
        <v>763.51467402650474</v>
      </c>
    </row>
    <row r="494" spans="1:10" x14ac:dyDescent="0.2">
      <c r="A494" s="200">
        <v>490</v>
      </c>
      <c r="C494" s="201">
        <v>174.75431933036612</v>
      </c>
      <c r="D494" s="201">
        <v>248.14226905861406</v>
      </c>
      <c r="F494" s="204">
        <v>139.80345546429288</v>
      </c>
      <c r="G494" s="204">
        <v>190.87866850662618</v>
      </c>
      <c r="I494" s="204">
        <v>559.21382185717152</v>
      </c>
      <c r="J494" s="204">
        <v>763.51467402650474</v>
      </c>
    </row>
    <row r="495" spans="1:10" x14ac:dyDescent="0.2">
      <c r="A495" s="200">
        <v>491</v>
      </c>
      <c r="C495" s="201">
        <v>174.85975393170207</v>
      </c>
      <c r="D495" s="201">
        <v>248.14226905861406</v>
      </c>
      <c r="F495" s="204">
        <v>139.88780314536166</v>
      </c>
      <c r="G495" s="204">
        <v>190.87866850662618</v>
      </c>
      <c r="I495" s="204">
        <v>559.55121258144663</v>
      </c>
      <c r="J495" s="204">
        <v>763.51467402650474</v>
      </c>
    </row>
    <row r="496" spans="1:10" x14ac:dyDescent="0.2">
      <c r="A496" s="200">
        <v>492</v>
      </c>
      <c r="C496" s="201">
        <v>174.96497401691562</v>
      </c>
      <c r="D496" s="201">
        <v>248.14226905861406</v>
      </c>
      <c r="F496" s="204">
        <v>139.97197921353251</v>
      </c>
      <c r="G496" s="204">
        <v>190.87866850662618</v>
      </c>
      <c r="I496" s="204">
        <v>559.88791685413003</v>
      </c>
      <c r="J496" s="204">
        <v>763.51467402650474</v>
      </c>
    </row>
    <row r="497" spans="1:10" x14ac:dyDescent="0.2">
      <c r="A497" s="200">
        <v>493</v>
      </c>
      <c r="C497" s="201">
        <v>175.06998045713917</v>
      </c>
      <c r="D497" s="201">
        <v>248.14226905861406</v>
      </c>
      <c r="F497" s="204">
        <v>140.05598436571134</v>
      </c>
      <c r="G497" s="204">
        <v>190.87866850662618</v>
      </c>
      <c r="I497" s="204">
        <v>560.22393746284536</v>
      </c>
      <c r="J497" s="204">
        <v>763.51467402650474</v>
      </c>
    </row>
    <row r="498" spans="1:10" x14ac:dyDescent="0.2">
      <c r="A498" s="200">
        <v>494</v>
      </c>
      <c r="C498" s="201">
        <v>175.17477411820946</v>
      </c>
      <c r="D498" s="201">
        <v>248.14226905861406</v>
      </c>
      <c r="F498" s="204">
        <v>140.13981929456756</v>
      </c>
      <c r="G498" s="204">
        <v>190.87866850662618</v>
      </c>
      <c r="I498" s="204">
        <v>560.55927717827024</v>
      </c>
      <c r="J498" s="204">
        <v>763.51467402650474</v>
      </c>
    </row>
    <row r="499" spans="1:10" x14ac:dyDescent="0.2">
      <c r="A499" s="200">
        <v>495</v>
      </c>
      <c r="C499" s="201">
        <v>175.27935586071021</v>
      </c>
      <c r="D499" s="201">
        <v>248.14226905861406</v>
      </c>
      <c r="F499" s="204">
        <v>140.22348468856816</v>
      </c>
      <c r="G499" s="204">
        <v>190.87866850662618</v>
      </c>
      <c r="I499" s="204">
        <v>560.89393875427265</v>
      </c>
      <c r="J499" s="204">
        <v>763.51467402650474</v>
      </c>
    </row>
    <row r="500" spans="1:10" x14ac:dyDescent="0.2">
      <c r="A500" s="200">
        <v>496</v>
      </c>
      <c r="C500" s="201">
        <v>175.3837265400152</v>
      </c>
      <c r="D500" s="201">
        <v>248.14226905861406</v>
      </c>
      <c r="F500" s="204">
        <v>140.30698123201216</v>
      </c>
      <c r="G500" s="204">
        <v>190.87866850662618</v>
      </c>
      <c r="I500" s="204">
        <v>561.22792492804865</v>
      </c>
      <c r="J500" s="204">
        <v>763.51467402650474</v>
      </c>
    </row>
    <row r="501" spans="1:10" x14ac:dyDescent="0.2">
      <c r="A501" s="200">
        <v>497</v>
      </c>
      <c r="C501" s="201">
        <v>175.48788700632929</v>
      </c>
      <c r="D501" s="201">
        <v>248.14226905861406</v>
      </c>
      <c r="F501" s="204">
        <v>140.39030960506344</v>
      </c>
      <c r="G501" s="204">
        <v>190.87866850662618</v>
      </c>
      <c r="I501" s="204">
        <v>561.56123842025374</v>
      </c>
      <c r="J501" s="204">
        <v>763.51467402650474</v>
      </c>
    </row>
    <row r="502" spans="1:10" x14ac:dyDescent="0.2">
      <c r="A502" s="200">
        <v>498</v>
      </c>
      <c r="C502" s="201">
        <v>175.59183810473078</v>
      </c>
      <c r="D502" s="201">
        <v>248.14226905861406</v>
      </c>
      <c r="F502" s="204">
        <v>140.47347048378461</v>
      </c>
      <c r="G502" s="204">
        <v>190.87866850662618</v>
      </c>
      <c r="I502" s="204">
        <v>561.89388193513844</v>
      </c>
      <c r="J502" s="204">
        <v>763.51467402650474</v>
      </c>
    </row>
    <row r="503" spans="1:10" x14ac:dyDescent="0.2">
      <c r="A503" s="200">
        <v>499</v>
      </c>
      <c r="C503" s="201">
        <v>175.69558067521214</v>
      </c>
      <c r="D503" s="201">
        <v>248.14226905861406</v>
      </c>
      <c r="F503" s="204">
        <v>140.55646454016971</v>
      </c>
      <c r="G503" s="204">
        <v>190.87866850662618</v>
      </c>
      <c r="I503" s="204">
        <v>562.22585816067885</v>
      </c>
      <c r="J503" s="204">
        <v>763.51467402650474</v>
      </c>
    </row>
    <row r="504" spans="1:10" x14ac:dyDescent="0.2">
      <c r="A504" s="200">
        <v>500</v>
      </c>
      <c r="C504" s="201">
        <v>175.79911555272082</v>
      </c>
      <c r="D504" s="201">
        <v>248.14226905861406</v>
      </c>
      <c r="F504" s="204">
        <v>140.63929244217667</v>
      </c>
      <c r="G504" s="204">
        <v>190.87866850662618</v>
      </c>
      <c r="I504" s="204">
        <v>562.55716976870667</v>
      </c>
      <c r="J504" s="204">
        <v>763.51467402650474</v>
      </c>
    </row>
    <row r="505" spans="1:10" x14ac:dyDescent="0.2">
      <c r="A505" s="200">
        <v>501</v>
      </c>
      <c r="C505" s="201">
        <v>175.90244356719961</v>
      </c>
      <c r="D505" s="201">
        <v>248.14226905861406</v>
      </c>
      <c r="F505" s="204">
        <v>140.72195485375968</v>
      </c>
      <c r="G505" s="204">
        <v>190.87866850662618</v>
      </c>
      <c r="I505" s="204">
        <v>562.88781941503873</v>
      </c>
      <c r="J505" s="204">
        <v>763.51467402650474</v>
      </c>
    </row>
    <row r="506" spans="1:10" x14ac:dyDescent="0.2">
      <c r="A506" s="200">
        <v>502</v>
      </c>
      <c r="C506" s="201">
        <v>176.00556554362655</v>
      </c>
      <c r="D506" s="201">
        <v>248.14226905861406</v>
      </c>
      <c r="F506" s="204">
        <v>140.80445243490124</v>
      </c>
      <c r="G506" s="204">
        <v>190.87866850662618</v>
      </c>
      <c r="I506" s="204">
        <v>563.21780973960495</v>
      </c>
      <c r="J506" s="204">
        <v>763.51467402650474</v>
      </c>
    </row>
    <row r="507" spans="1:10" x14ac:dyDescent="0.2">
      <c r="A507" s="200">
        <v>503</v>
      </c>
      <c r="C507" s="201">
        <v>176.10848230205437</v>
      </c>
      <c r="D507" s="201">
        <v>248.14226905861406</v>
      </c>
      <c r="F507" s="204">
        <v>140.8867858416435</v>
      </c>
      <c r="G507" s="204">
        <v>190.87866850662618</v>
      </c>
      <c r="I507" s="204">
        <v>563.54714336657401</v>
      </c>
      <c r="J507" s="204">
        <v>763.51467402650474</v>
      </c>
    </row>
    <row r="508" spans="1:10" x14ac:dyDescent="0.2">
      <c r="A508" s="200">
        <v>504</v>
      </c>
      <c r="C508" s="201">
        <v>176.21119465764966</v>
      </c>
      <c r="D508" s="201">
        <v>248.14226905861406</v>
      </c>
      <c r="F508" s="204">
        <v>140.96895572611973</v>
      </c>
      <c r="G508" s="204">
        <v>190.87866850662618</v>
      </c>
      <c r="I508" s="204">
        <v>563.87582290447892</v>
      </c>
      <c r="J508" s="204">
        <v>763.51467402650474</v>
      </c>
    </row>
    <row r="509" spans="1:10" x14ac:dyDescent="0.2">
      <c r="A509" s="200">
        <v>505</v>
      </c>
      <c r="C509" s="201">
        <v>176.31370342073168</v>
      </c>
      <c r="D509" s="201">
        <v>248.14226905861406</v>
      </c>
      <c r="F509" s="204">
        <v>141.05096273658535</v>
      </c>
      <c r="G509" s="204">
        <v>190.87866850662618</v>
      </c>
      <c r="I509" s="204">
        <v>564.20385094634139</v>
      </c>
      <c r="J509" s="204">
        <v>763.51467402650474</v>
      </c>
    </row>
    <row r="510" spans="1:10" x14ac:dyDescent="0.2">
      <c r="A510" s="200">
        <v>506</v>
      </c>
      <c r="C510" s="201">
        <v>176.41600939681078</v>
      </c>
      <c r="D510" s="201">
        <v>248.14226905861406</v>
      </c>
      <c r="F510" s="204">
        <v>141.13280751744864</v>
      </c>
      <c r="G510" s="204">
        <v>190.87866850662618</v>
      </c>
      <c r="I510" s="204">
        <v>564.53123006979456</v>
      </c>
      <c r="J510" s="204">
        <v>763.51467402650474</v>
      </c>
    </row>
    <row r="511" spans="1:10" x14ac:dyDescent="0.2">
      <c r="A511" s="200">
        <v>507</v>
      </c>
      <c r="C511" s="201">
        <v>176.51811338662608</v>
      </c>
      <c r="D511" s="201">
        <v>248.14226905861406</v>
      </c>
      <c r="F511" s="204">
        <v>141.21449070930089</v>
      </c>
      <c r="G511" s="204">
        <v>190.87866850662618</v>
      </c>
      <c r="I511" s="204">
        <v>564.85796283720356</v>
      </c>
      <c r="J511" s="204">
        <v>763.51467402650474</v>
      </c>
    </row>
    <row r="512" spans="1:10" x14ac:dyDescent="0.2">
      <c r="A512" s="200">
        <v>508</v>
      </c>
      <c r="C512" s="201">
        <v>176.62001618618336</v>
      </c>
      <c r="D512" s="201">
        <v>248.14226905861406</v>
      </c>
      <c r="F512" s="204">
        <v>141.2960129489467</v>
      </c>
      <c r="G512" s="204">
        <v>190.87866850662618</v>
      </c>
      <c r="I512" s="204">
        <v>565.18405179578679</v>
      </c>
      <c r="J512" s="204">
        <v>763.51467402650474</v>
      </c>
    </row>
    <row r="513" spans="1:10" x14ac:dyDescent="0.2">
      <c r="A513" s="200">
        <v>509</v>
      </c>
      <c r="C513" s="201">
        <v>176.72171858679215</v>
      </c>
      <c r="D513" s="201">
        <v>248.14226905861406</v>
      </c>
      <c r="F513" s="204">
        <v>141.37737486943371</v>
      </c>
      <c r="G513" s="204">
        <v>190.87866850662618</v>
      </c>
      <c r="I513" s="204">
        <v>565.50949947773483</v>
      </c>
      <c r="J513" s="204">
        <v>763.51467402650474</v>
      </c>
    </row>
    <row r="514" spans="1:10" x14ac:dyDescent="0.2">
      <c r="A514" s="200">
        <v>510</v>
      </c>
      <c r="C514" s="201">
        <v>176.82322137510261</v>
      </c>
      <c r="D514" s="201">
        <v>248.14226905861406</v>
      </c>
      <c r="F514" s="204">
        <v>141.4585771000821</v>
      </c>
      <c r="G514" s="204">
        <v>190.87866850662618</v>
      </c>
      <c r="I514" s="204">
        <v>565.83430840032838</v>
      </c>
      <c r="J514" s="204">
        <v>763.51467402650474</v>
      </c>
    </row>
    <row r="515" spans="1:10" x14ac:dyDescent="0.2">
      <c r="A515" s="200">
        <v>511</v>
      </c>
      <c r="C515" s="201">
        <v>176.9245253331423</v>
      </c>
      <c r="D515" s="201">
        <v>248.14226905861406</v>
      </c>
      <c r="F515" s="204">
        <v>141.53962026651382</v>
      </c>
      <c r="G515" s="204">
        <v>190.87866850662618</v>
      </c>
      <c r="I515" s="204">
        <v>566.15848106605529</v>
      </c>
      <c r="J515" s="204">
        <v>763.51467402650474</v>
      </c>
    </row>
    <row r="516" spans="1:10" x14ac:dyDescent="0.2">
      <c r="A516" s="200">
        <v>512</v>
      </c>
      <c r="C516" s="201">
        <v>177.02563123835168</v>
      </c>
      <c r="D516" s="201">
        <v>248.14226905861406</v>
      </c>
      <c r="F516" s="204">
        <v>141.62050499068133</v>
      </c>
      <c r="G516" s="204">
        <v>190.87866850662618</v>
      </c>
      <c r="I516" s="204">
        <v>566.4820199627253</v>
      </c>
      <c r="J516" s="204">
        <v>763.51467402650474</v>
      </c>
    </row>
    <row r="517" spans="1:10" x14ac:dyDescent="0.2">
      <c r="A517" s="200">
        <v>513</v>
      </c>
      <c r="C517" s="201">
        <v>177.12653986362082</v>
      </c>
      <c r="D517" s="201">
        <v>248.14226905861406</v>
      </c>
      <c r="F517" s="204">
        <v>141.70123189089668</v>
      </c>
      <c r="G517" s="204">
        <v>190.87866850662618</v>
      </c>
      <c r="I517" s="204">
        <v>566.80492756358672</v>
      </c>
      <c r="J517" s="204">
        <v>763.51467402650474</v>
      </c>
    </row>
    <row r="518" spans="1:10" x14ac:dyDescent="0.2">
      <c r="A518" s="200">
        <v>514</v>
      </c>
      <c r="C518" s="201">
        <v>177.22725197732402</v>
      </c>
      <c r="D518" s="201">
        <v>248.14226905861406</v>
      </c>
      <c r="F518" s="204">
        <v>141.78180158185918</v>
      </c>
      <c r="G518" s="204">
        <v>190.87866850662618</v>
      </c>
      <c r="I518" s="204">
        <v>567.12720632743674</v>
      </c>
      <c r="J518" s="204">
        <v>763.51467402650474</v>
      </c>
    </row>
    <row r="519" spans="1:10" x14ac:dyDescent="0.2">
      <c r="A519" s="200">
        <v>515</v>
      </c>
      <c r="C519" s="201">
        <v>177.32776834335527</v>
      </c>
      <c r="D519" s="201">
        <v>248.14226905861406</v>
      </c>
      <c r="F519" s="204">
        <v>141.86221467468422</v>
      </c>
      <c r="G519" s="204">
        <v>190.87866850662618</v>
      </c>
      <c r="I519" s="204">
        <v>567.4488586987369</v>
      </c>
      <c r="J519" s="204">
        <v>763.51467402650474</v>
      </c>
    </row>
    <row r="520" spans="1:10" x14ac:dyDescent="0.2">
      <c r="A520" s="200">
        <v>516</v>
      </c>
      <c r="C520" s="201">
        <v>177.42808972116316</v>
      </c>
      <c r="D520" s="201">
        <v>248.14226905861406</v>
      </c>
      <c r="F520" s="204">
        <v>141.94247177693052</v>
      </c>
      <c r="G520" s="204">
        <v>190.87866850662618</v>
      </c>
      <c r="I520" s="204">
        <v>567.76988710772207</v>
      </c>
      <c r="J520" s="204">
        <v>763.51467402650474</v>
      </c>
    </row>
    <row r="521" spans="1:10" x14ac:dyDescent="0.2">
      <c r="A521" s="200">
        <v>517</v>
      </c>
      <c r="C521" s="201">
        <v>177.52821686578517</v>
      </c>
      <c r="D521" s="201">
        <v>248.14226905861406</v>
      </c>
      <c r="F521" s="204">
        <v>142.02257349262814</v>
      </c>
      <c r="G521" s="204">
        <v>190.87866850662618</v>
      </c>
      <c r="I521" s="204">
        <v>568.09029397051256</v>
      </c>
      <c r="J521" s="204">
        <v>763.51467402650474</v>
      </c>
    </row>
    <row r="522" spans="1:10" x14ac:dyDescent="0.2">
      <c r="A522" s="200">
        <v>518</v>
      </c>
      <c r="C522" s="201">
        <v>177.6281505278815</v>
      </c>
      <c r="D522" s="201">
        <v>248.14226905861406</v>
      </c>
      <c r="F522" s="204">
        <v>142.10252042230522</v>
      </c>
      <c r="G522" s="204">
        <v>190.87866850662618</v>
      </c>
      <c r="I522" s="204">
        <v>568.41008168922087</v>
      </c>
      <c r="J522" s="204">
        <v>763.51467402650474</v>
      </c>
    </row>
    <row r="523" spans="1:10" x14ac:dyDescent="0.2">
      <c r="A523" s="200">
        <v>519</v>
      </c>
      <c r="C523" s="201">
        <v>177.72789145376942</v>
      </c>
      <c r="D523" s="201">
        <v>248.14226905861406</v>
      </c>
      <c r="F523" s="204">
        <v>142.18231316301555</v>
      </c>
      <c r="G523" s="204">
        <v>190.87866850662618</v>
      </c>
      <c r="I523" s="204">
        <v>568.7292526520622</v>
      </c>
      <c r="J523" s="204">
        <v>763.51467402650474</v>
      </c>
    </row>
    <row r="524" spans="1:10" x14ac:dyDescent="0.2">
      <c r="A524" s="200">
        <v>520</v>
      </c>
      <c r="C524" s="201">
        <v>177.8274403854561</v>
      </c>
      <c r="D524" s="201">
        <v>248.14226905861406</v>
      </c>
      <c r="F524" s="204">
        <v>142.26195230836487</v>
      </c>
      <c r="G524" s="204">
        <v>190.87866850662618</v>
      </c>
      <c r="I524" s="204">
        <v>569.04780923345947</v>
      </c>
      <c r="J524" s="204">
        <v>763.51467402650474</v>
      </c>
    </row>
    <row r="525" spans="1:10" x14ac:dyDescent="0.2">
      <c r="A525" s="200">
        <v>521</v>
      </c>
      <c r="C525" s="201">
        <v>177.92679806067204</v>
      </c>
      <c r="D525" s="201">
        <v>248.14226905861406</v>
      </c>
      <c r="F525" s="204">
        <v>142.34143844853764</v>
      </c>
      <c r="G525" s="204">
        <v>190.87866850662618</v>
      </c>
      <c r="I525" s="204">
        <v>569.36575379415058</v>
      </c>
      <c r="J525" s="204">
        <v>763.51467402650474</v>
      </c>
    </row>
    <row r="526" spans="1:10" x14ac:dyDescent="0.2">
      <c r="A526" s="200">
        <v>522</v>
      </c>
      <c r="C526" s="201">
        <v>178.02596521290403</v>
      </c>
      <c r="D526" s="201">
        <v>248.14226905861406</v>
      </c>
      <c r="F526" s="204">
        <v>142.42077217032323</v>
      </c>
      <c r="G526" s="204">
        <v>190.87866850662618</v>
      </c>
      <c r="I526" s="204">
        <v>569.68308868129293</v>
      </c>
      <c r="J526" s="204">
        <v>763.51467402650474</v>
      </c>
    </row>
    <row r="527" spans="1:10" x14ac:dyDescent="0.2">
      <c r="A527" s="200">
        <v>523</v>
      </c>
      <c r="C527" s="201">
        <v>178.12494257142723</v>
      </c>
      <c r="D527" s="201">
        <v>248.14226905861406</v>
      </c>
      <c r="F527" s="204">
        <v>142.49995405714176</v>
      </c>
      <c r="G527" s="204">
        <v>190.87866850662618</v>
      </c>
      <c r="I527" s="204">
        <v>569.99981622856706</v>
      </c>
      <c r="J527" s="204">
        <v>763.51467402650474</v>
      </c>
    </row>
    <row r="528" spans="1:10" x14ac:dyDescent="0.2">
      <c r="A528" s="200">
        <v>524</v>
      </c>
      <c r="C528" s="201">
        <v>178.22373086133763</v>
      </c>
      <c r="D528" s="201">
        <v>248.14226905861406</v>
      </c>
      <c r="F528" s="204">
        <v>142.5789846890701</v>
      </c>
      <c r="G528" s="204">
        <v>190.87866850662618</v>
      </c>
      <c r="I528" s="204">
        <v>570.31593875628039</v>
      </c>
      <c r="J528" s="204">
        <v>763.51467402650474</v>
      </c>
    </row>
    <row r="529" spans="1:10" x14ac:dyDescent="0.2">
      <c r="A529" s="200">
        <v>525</v>
      </c>
      <c r="C529" s="201">
        <v>178.32233080358392</v>
      </c>
      <c r="D529" s="201">
        <v>248.14226905861406</v>
      </c>
      <c r="F529" s="204">
        <v>142.65786464286714</v>
      </c>
      <c r="G529" s="204">
        <v>190.87866850662618</v>
      </c>
      <c r="I529" s="204">
        <v>570.63145857146856</v>
      </c>
      <c r="J529" s="204">
        <v>763.51467402650474</v>
      </c>
    </row>
    <row r="530" spans="1:10" x14ac:dyDescent="0.2">
      <c r="A530" s="200">
        <v>526</v>
      </c>
      <c r="C530" s="201">
        <v>178.42074311499911</v>
      </c>
      <c r="D530" s="201">
        <v>248.14226905861406</v>
      </c>
      <c r="F530" s="204">
        <v>142.73659449199928</v>
      </c>
      <c r="G530" s="204">
        <v>190.87866850662618</v>
      </c>
      <c r="I530" s="204">
        <v>570.94637796799714</v>
      </c>
      <c r="J530" s="204">
        <v>763.51467402650474</v>
      </c>
    </row>
    <row r="531" spans="1:10" x14ac:dyDescent="0.2">
      <c r="A531" s="200">
        <v>527</v>
      </c>
      <c r="C531" s="201">
        <v>178.51896850833128</v>
      </c>
      <c r="D531" s="201">
        <v>248.14226905861406</v>
      </c>
      <c r="F531" s="204">
        <v>142.81517480666503</v>
      </c>
      <c r="G531" s="204">
        <v>190.87866850662618</v>
      </c>
      <c r="I531" s="204">
        <v>571.26069922666011</v>
      </c>
      <c r="J531" s="204">
        <v>763.51467402650474</v>
      </c>
    </row>
    <row r="532" spans="1:10" x14ac:dyDescent="0.2">
      <c r="A532" s="200">
        <v>528</v>
      </c>
      <c r="C532" s="201">
        <v>178.61700769227542</v>
      </c>
      <c r="D532" s="201">
        <v>248.14226905861406</v>
      </c>
      <c r="F532" s="204">
        <v>142.89360615382034</v>
      </c>
      <c r="G532" s="204">
        <v>190.87866850662618</v>
      </c>
      <c r="I532" s="204">
        <v>571.57442461528137</v>
      </c>
      <c r="J532" s="204">
        <v>763.51467402650474</v>
      </c>
    </row>
    <row r="533" spans="1:10" x14ac:dyDescent="0.2">
      <c r="A533" s="200">
        <v>529</v>
      </c>
      <c r="C533" s="201">
        <v>178.71486137150336</v>
      </c>
      <c r="D533" s="201">
        <v>248.14226905861406</v>
      </c>
      <c r="F533" s="204">
        <v>142.97188909720271</v>
      </c>
      <c r="G533" s="204">
        <v>190.87866850662618</v>
      </c>
      <c r="I533" s="204">
        <v>571.88755638881082</v>
      </c>
      <c r="J533" s="204">
        <v>763.51467402650474</v>
      </c>
    </row>
    <row r="534" spans="1:10" x14ac:dyDescent="0.2">
      <c r="A534" s="200">
        <v>530</v>
      </c>
      <c r="C534" s="201">
        <v>178.81253024669462</v>
      </c>
      <c r="D534" s="201">
        <v>248.14226905861406</v>
      </c>
      <c r="F534" s="204">
        <v>143.05002419735573</v>
      </c>
      <c r="G534" s="204">
        <v>190.87866850662618</v>
      </c>
      <c r="I534" s="204">
        <v>572.2000967894229</v>
      </c>
      <c r="J534" s="204">
        <v>763.51467402650474</v>
      </c>
    </row>
    <row r="535" spans="1:10" x14ac:dyDescent="0.2">
      <c r="A535" s="200">
        <v>531</v>
      </c>
      <c r="C535" s="201">
        <v>178.91001501456611</v>
      </c>
      <c r="D535" s="201">
        <v>248.14226905861406</v>
      </c>
      <c r="F535" s="204">
        <v>143.12801201165288</v>
      </c>
      <c r="G535" s="204">
        <v>190.87866850662618</v>
      </c>
      <c r="I535" s="204">
        <v>572.51204804661154</v>
      </c>
      <c r="J535" s="204">
        <v>763.51467402650474</v>
      </c>
    </row>
    <row r="536" spans="1:10" x14ac:dyDescent="0.2">
      <c r="A536" s="200">
        <v>532</v>
      </c>
      <c r="C536" s="201">
        <v>179.00731636790249</v>
      </c>
      <c r="D536" s="201">
        <v>248.14226905861406</v>
      </c>
      <c r="F536" s="204">
        <v>143.20585309432198</v>
      </c>
      <c r="G536" s="204">
        <v>190.87866850662618</v>
      </c>
      <c r="I536" s="204">
        <v>572.82341237728792</v>
      </c>
      <c r="J536" s="204">
        <v>763.51467402650474</v>
      </c>
    </row>
    <row r="537" spans="1:10" x14ac:dyDescent="0.2">
      <c r="A537" s="200">
        <v>533</v>
      </c>
      <c r="C537" s="201">
        <v>179.10443499558519</v>
      </c>
      <c r="D537" s="201">
        <v>248.14226905861406</v>
      </c>
      <c r="F537" s="204">
        <v>143.28354799646814</v>
      </c>
      <c r="G537" s="204">
        <v>190.87866850662618</v>
      </c>
      <c r="I537" s="204">
        <v>573.13419198587258</v>
      </c>
      <c r="J537" s="204">
        <v>763.51467402650474</v>
      </c>
    </row>
    <row r="538" spans="1:10" x14ac:dyDescent="0.2">
      <c r="A538" s="200">
        <v>534</v>
      </c>
      <c r="C538" s="201">
        <v>179.20137158262196</v>
      </c>
      <c r="D538" s="201">
        <v>248.14226905861406</v>
      </c>
      <c r="F538" s="204">
        <v>143.36109726609757</v>
      </c>
      <c r="G538" s="204">
        <v>190.87866850662618</v>
      </c>
      <c r="I538" s="204">
        <v>573.44438906439029</v>
      </c>
      <c r="J538" s="204">
        <v>763.51467402650474</v>
      </c>
    </row>
    <row r="539" spans="1:10" x14ac:dyDescent="0.2">
      <c r="A539" s="200">
        <v>535</v>
      </c>
      <c r="C539" s="201">
        <v>179.2981268101758</v>
      </c>
      <c r="D539" s="201">
        <v>248.14226905861406</v>
      </c>
      <c r="F539" s="204">
        <v>143.43850144814064</v>
      </c>
      <c r="G539" s="204">
        <v>190.87866850662618</v>
      </c>
      <c r="I539" s="204">
        <v>573.75400579256257</v>
      </c>
      <c r="J539" s="204">
        <v>763.51467402650474</v>
      </c>
    </row>
    <row r="540" spans="1:10" x14ac:dyDescent="0.2">
      <c r="A540" s="200">
        <v>536</v>
      </c>
      <c r="C540" s="201">
        <v>179.39470135559355</v>
      </c>
      <c r="D540" s="201">
        <v>248.14226905861406</v>
      </c>
      <c r="F540" s="204">
        <v>143.51576108447486</v>
      </c>
      <c r="G540" s="204">
        <v>190.87866850662618</v>
      </c>
      <c r="I540" s="204">
        <v>574.06304433789944</v>
      </c>
      <c r="J540" s="204">
        <v>763.51467402650474</v>
      </c>
    </row>
    <row r="541" spans="1:10" x14ac:dyDescent="0.2">
      <c r="A541" s="200">
        <v>537</v>
      </c>
      <c r="C541" s="201">
        <v>179.49109589243463</v>
      </c>
      <c r="D541" s="201">
        <v>248.14226905861406</v>
      </c>
      <c r="F541" s="204">
        <v>143.5928767139477</v>
      </c>
      <c r="G541" s="204">
        <v>190.87866850662618</v>
      </c>
      <c r="I541" s="204">
        <v>574.37150685579081</v>
      </c>
      <c r="J541" s="204">
        <v>763.51467402650474</v>
      </c>
    </row>
    <row r="542" spans="1:10" x14ac:dyDescent="0.2">
      <c r="A542" s="200">
        <v>538</v>
      </c>
      <c r="C542" s="201">
        <v>179.58731109049904</v>
      </c>
      <c r="D542" s="201">
        <v>248.14226905861406</v>
      </c>
      <c r="F542" s="204">
        <v>143.66984887239923</v>
      </c>
      <c r="G542" s="204">
        <v>190.87866850662618</v>
      </c>
      <c r="I542" s="204">
        <v>574.67939548959691</v>
      </c>
      <c r="J542" s="204">
        <v>763.51467402650474</v>
      </c>
    </row>
    <row r="543" spans="1:10" x14ac:dyDescent="0.2">
      <c r="A543" s="200">
        <v>539</v>
      </c>
      <c r="C543" s="201">
        <v>179.68334761585507</v>
      </c>
      <c r="D543" s="201">
        <v>248.14226905861406</v>
      </c>
      <c r="F543" s="204">
        <v>143.74667809268405</v>
      </c>
      <c r="G543" s="204">
        <v>190.87866850662618</v>
      </c>
      <c r="I543" s="204">
        <v>574.9867123707362</v>
      </c>
      <c r="J543" s="204">
        <v>763.51467402650474</v>
      </c>
    </row>
    <row r="544" spans="1:10" x14ac:dyDescent="0.2">
      <c r="A544" s="200">
        <v>540</v>
      </c>
      <c r="C544" s="201">
        <v>179.77920613086746</v>
      </c>
      <c r="D544" s="201">
        <v>248.14226905861406</v>
      </c>
      <c r="F544" s="204">
        <v>143.82336490469399</v>
      </c>
      <c r="G544" s="204">
        <v>190.87866850662618</v>
      </c>
      <c r="I544" s="204">
        <v>575.29345961877596</v>
      </c>
      <c r="J544" s="204">
        <v>763.51467402650474</v>
      </c>
    </row>
    <row r="545" spans="1:10" x14ac:dyDescent="0.2">
      <c r="A545" s="200">
        <v>541</v>
      </c>
      <c r="C545" s="201">
        <v>179.87488729422449</v>
      </c>
      <c r="D545" s="201">
        <v>248.14226905861406</v>
      </c>
      <c r="F545" s="204">
        <v>143.89990983537959</v>
      </c>
      <c r="G545" s="204">
        <v>190.87866850662618</v>
      </c>
      <c r="I545" s="204">
        <v>575.59963934151835</v>
      </c>
      <c r="J545" s="204">
        <v>763.51467402650474</v>
      </c>
    </row>
    <row r="546" spans="1:10" x14ac:dyDescent="0.2">
      <c r="A546" s="200">
        <v>542</v>
      </c>
      <c r="C546" s="201">
        <v>179.97039176096501</v>
      </c>
      <c r="D546" s="201">
        <v>248.14226905861406</v>
      </c>
      <c r="F546" s="204">
        <v>143.976313408772</v>
      </c>
      <c r="G546" s="204">
        <v>190.87866850662618</v>
      </c>
      <c r="I546" s="204">
        <v>575.905253635088</v>
      </c>
      <c r="J546" s="204">
        <v>763.51467402650474</v>
      </c>
    </row>
    <row r="547" spans="1:10" x14ac:dyDescent="0.2">
      <c r="A547" s="200">
        <v>543</v>
      </c>
      <c r="C547" s="201">
        <v>180.06572018250583</v>
      </c>
      <c r="D547" s="201">
        <v>248.14226905861406</v>
      </c>
      <c r="F547" s="204">
        <v>144.05257614600467</v>
      </c>
      <c r="G547" s="204">
        <v>190.87866850662618</v>
      </c>
      <c r="I547" s="204">
        <v>576.21030458401867</v>
      </c>
      <c r="J547" s="204">
        <v>763.51467402650474</v>
      </c>
    </row>
    <row r="548" spans="1:10" x14ac:dyDescent="0.2">
      <c r="A548" s="200">
        <v>544</v>
      </c>
      <c r="C548" s="201">
        <v>180.16087320666782</v>
      </c>
      <c r="D548" s="201">
        <v>248.14226905861406</v>
      </c>
      <c r="F548" s="204">
        <v>144.12869856533428</v>
      </c>
      <c r="G548" s="204">
        <v>190.87866850662618</v>
      </c>
      <c r="I548" s="204">
        <v>576.5147942613371</v>
      </c>
      <c r="J548" s="204">
        <v>763.51467402650474</v>
      </c>
    </row>
    <row r="549" spans="1:10" x14ac:dyDescent="0.2">
      <c r="A549" s="200">
        <v>545</v>
      </c>
      <c r="C549" s="201">
        <v>180.25585147770272</v>
      </c>
      <c r="D549" s="201">
        <v>248.14226905861406</v>
      </c>
      <c r="F549" s="204">
        <v>144.20468118216218</v>
      </c>
      <c r="G549" s="204">
        <v>190.87866850662618</v>
      </c>
      <c r="I549" s="204">
        <v>576.8187247286487</v>
      </c>
      <c r="J549" s="204">
        <v>763.51467402650474</v>
      </c>
    </row>
    <row r="550" spans="1:10" x14ac:dyDescent="0.2">
      <c r="A550" s="200">
        <v>546</v>
      </c>
      <c r="C550" s="201">
        <v>180.35065563631923</v>
      </c>
      <c r="D550" s="201">
        <v>248.14226905861406</v>
      </c>
      <c r="F550" s="204">
        <v>144.28052450905537</v>
      </c>
      <c r="G550" s="204">
        <v>190.87866850662618</v>
      </c>
      <c r="I550" s="204">
        <v>577.12209803622147</v>
      </c>
      <c r="J550" s="204">
        <v>763.51467402650474</v>
      </c>
    </row>
    <row r="551" spans="1:10" x14ac:dyDescent="0.2">
      <c r="A551" s="200">
        <v>547</v>
      </c>
      <c r="C551" s="201">
        <v>180.4452863197086</v>
      </c>
      <c r="D551" s="201">
        <v>248.14226905861406</v>
      </c>
      <c r="F551" s="204">
        <v>144.35622905576687</v>
      </c>
      <c r="G551" s="204">
        <v>190.87866850662618</v>
      </c>
      <c r="I551" s="204">
        <v>577.4249162230675</v>
      </c>
      <c r="J551" s="204">
        <v>763.51467402650474</v>
      </c>
    </row>
    <row r="552" spans="1:10" x14ac:dyDescent="0.2">
      <c r="A552" s="200">
        <v>548</v>
      </c>
      <c r="C552" s="201">
        <v>180.53974416157098</v>
      </c>
      <c r="D552" s="201">
        <v>248.14226905861406</v>
      </c>
      <c r="F552" s="204">
        <v>144.43179532925677</v>
      </c>
      <c r="G552" s="204">
        <v>190.87866850662618</v>
      </c>
      <c r="I552" s="204">
        <v>577.72718131702709</v>
      </c>
      <c r="J552" s="204">
        <v>763.51467402650474</v>
      </c>
    </row>
    <row r="553" spans="1:10" x14ac:dyDescent="0.2">
      <c r="A553" s="200">
        <v>549</v>
      </c>
      <c r="C553" s="201">
        <v>180.6340297921403</v>
      </c>
      <c r="D553" s="201">
        <v>248.14226905861406</v>
      </c>
      <c r="F553" s="204">
        <v>144.50722383371223</v>
      </c>
      <c r="G553" s="204">
        <v>190.87866850662618</v>
      </c>
      <c r="I553" s="204">
        <v>578.02889533484893</v>
      </c>
      <c r="J553" s="204">
        <v>763.51467402650474</v>
      </c>
    </row>
    <row r="554" spans="1:10" x14ac:dyDescent="0.2">
      <c r="A554" s="200">
        <v>550</v>
      </c>
      <c r="C554" s="201">
        <v>180.72814383820977</v>
      </c>
      <c r="D554" s="201">
        <v>248.14226905861406</v>
      </c>
      <c r="F554" s="204">
        <v>144.58251507056784</v>
      </c>
      <c r="G554" s="204">
        <v>190.87866850662618</v>
      </c>
      <c r="I554" s="204">
        <v>578.33006028227135</v>
      </c>
      <c r="J554" s="204">
        <v>763.51467402650474</v>
      </c>
    </row>
    <row r="555" spans="1:10" x14ac:dyDescent="0.2">
      <c r="A555" s="200">
        <v>551</v>
      </c>
      <c r="C555" s="201">
        <v>180.82208692315689</v>
      </c>
      <c r="D555" s="201">
        <v>248.14226905861406</v>
      </c>
      <c r="F555" s="204">
        <v>144.65766953852548</v>
      </c>
      <c r="G555" s="204">
        <v>190.87866850662618</v>
      </c>
      <c r="I555" s="204">
        <v>578.63067815410193</v>
      </c>
      <c r="J555" s="204">
        <v>763.51467402650474</v>
      </c>
    </row>
    <row r="556" spans="1:10" x14ac:dyDescent="0.2">
      <c r="A556" s="200">
        <v>552</v>
      </c>
      <c r="C556" s="201">
        <v>180.915859666968</v>
      </c>
      <c r="D556" s="201">
        <v>248.14226905861406</v>
      </c>
      <c r="F556" s="204">
        <v>144.73268773357441</v>
      </c>
      <c r="G556" s="204">
        <v>190.87866850662618</v>
      </c>
      <c r="I556" s="204">
        <v>578.93075093429763</v>
      </c>
      <c r="J556" s="204">
        <v>763.51467402650474</v>
      </c>
    </row>
    <row r="557" spans="1:10" x14ac:dyDescent="0.2">
      <c r="A557" s="200">
        <v>553</v>
      </c>
      <c r="C557" s="201">
        <v>181.00946268626325</v>
      </c>
      <c r="D557" s="201">
        <v>248.14226905861406</v>
      </c>
      <c r="F557" s="204">
        <v>144.80757014901059</v>
      </c>
      <c r="G557" s="204">
        <v>190.87866850662618</v>
      </c>
      <c r="I557" s="204">
        <v>579.23028059604235</v>
      </c>
      <c r="J557" s="204">
        <v>763.51467402650474</v>
      </c>
    </row>
    <row r="558" spans="1:10" x14ac:dyDescent="0.2">
      <c r="A558" s="200">
        <v>554</v>
      </c>
      <c r="C558" s="201">
        <v>181.10289659432041</v>
      </c>
      <c r="D558" s="201">
        <v>248.14226905861406</v>
      </c>
      <c r="F558" s="204">
        <v>144.88231727545633</v>
      </c>
      <c r="G558" s="204">
        <v>190.87866850662618</v>
      </c>
      <c r="I558" s="204">
        <v>579.52926910182532</v>
      </c>
      <c r="J558" s="204">
        <v>763.51467402650474</v>
      </c>
    </row>
    <row r="559" spans="1:10" x14ac:dyDescent="0.2">
      <c r="A559" s="200">
        <v>555</v>
      </c>
      <c r="C559" s="201">
        <v>181.19616200109942</v>
      </c>
      <c r="D559" s="201">
        <v>248.14226905861406</v>
      </c>
      <c r="F559" s="204">
        <v>144.95692960087953</v>
      </c>
      <c r="G559" s="204">
        <v>190.87866850662618</v>
      </c>
      <c r="I559" s="204">
        <v>579.82771840351813</v>
      </c>
      <c r="J559" s="204">
        <v>763.51467402650474</v>
      </c>
    </row>
    <row r="560" spans="1:10" x14ac:dyDescent="0.2">
      <c r="A560" s="200">
        <v>556</v>
      </c>
      <c r="C560" s="201">
        <v>181.2892595132659</v>
      </c>
      <c r="D560" s="201">
        <v>248.14226905861406</v>
      </c>
      <c r="F560" s="204">
        <v>145.03140761061275</v>
      </c>
      <c r="G560" s="204">
        <v>190.87866850662618</v>
      </c>
      <c r="I560" s="204">
        <v>580.12563044245098</v>
      </c>
      <c r="J560" s="204">
        <v>763.51467402650474</v>
      </c>
    </row>
    <row r="561" spans="1:10" x14ac:dyDescent="0.2">
      <c r="A561" s="200">
        <v>557</v>
      </c>
      <c r="C561" s="201">
        <v>181.38218973421544</v>
      </c>
      <c r="D561" s="201">
        <v>248.14226905861406</v>
      </c>
      <c r="F561" s="204">
        <v>145.10575178737236</v>
      </c>
      <c r="G561" s="204">
        <v>190.87866850662618</v>
      </c>
      <c r="I561" s="204">
        <v>580.42300714948942</v>
      </c>
      <c r="J561" s="204">
        <v>763.51467402650474</v>
      </c>
    </row>
    <row r="562" spans="1:10" x14ac:dyDescent="0.2">
      <c r="A562" s="200">
        <v>558</v>
      </c>
      <c r="C562" s="201">
        <v>181.47495326409614</v>
      </c>
      <c r="D562" s="201">
        <v>248.14226905861406</v>
      </c>
      <c r="F562" s="204">
        <v>145.17996261127692</v>
      </c>
      <c r="G562" s="204">
        <v>190.87866850662618</v>
      </c>
      <c r="I562" s="204">
        <v>580.71985044510768</v>
      </c>
      <c r="J562" s="204">
        <v>763.51467402650474</v>
      </c>
    </row>
    <row r="563" spans="1:10" x14ac:dyDescent="0.2">
      <c r="A563" s="200">
        <v>559</v>
      </c>
      <c r="C563" s="201">
        <v>181.56755069983274</v>
      </c>
      <c r="D563" s="201">
        <v>248.14226905861406</v>
      </c>
      <c r="F563" s="204">
        <v>145.25404055986618</v>
      </c>
      <c r="G563" s="204">
        <v>190.87866850662618</v>
      </c>
      <c r="I563" s="204">
        <v>581.01616223946473</v>
      </c>
      <c r="J563" s="204">
        <v>763.51467402650474</v>
      </c>
    </row>
    <row r="564" spans="1:10" x14ac:dyDescent="0.2">
      <c r="A564" s="200">
        <v>560</v>
      </c>
      <c r="C564" s="201">
        <v>181.65998263514913</v>
      </c>
      <c r="D564" s="201">
        <v>248.14226905861406</v>
      </c>
      <c r="F564" s="204">
        <v>145.32798610811932</v>
      </c>
      <c r="G564" s="204">
        <v>190.87866850662618</v>
      </c>
      <c r="I564" s="204">
        <v>581.31194443247728</v>
      </c>
      <c r="J564" s="204">
        <v>763.51467402650474</v>
      </c>
    </row>
    <row r="565" spans="1:10" x14ac:dyDescent="0.2">
      <c r="A565" s="200">
        <v>561</v>
      </c>
      <c r="C565" s="201">
        <v>181.75224966059156</v>
      </c>
      <c r="D565" s="201">
        <v>248.14226905861406</v>
      </c>
      <c r="F565" s="204">
        <v>145.40179972847326</v>
      </c>
      <c r="G565" s="204">
        <v>190.87866850662618</v>
      </c>
      <c r="I565" s="204">
        <v>581.60719891389306</v>
      </c>
      <c r="J565" s="204">
        <v>763.51467402650474</v>
      </c>
    </row>
    <row r="566" spans="1:10" x14ac:dyDescent="0.2">
      <c r="A566" s="200">
        <v>562</v>
      </c>
      <c r="C566" s="201">
        <v>181.84435236355085</v>
      </c>
      <c r="D566" s="201">
        <v>248.14226905861406</v>
      </c>
      <c r="F566" s="204">
        <v>145.47548189084068</v>
      </c>
      <c r="G566" s="204">
        <v>190.87866850662618</v>
      </c>
      <c r="I566" s="204">
        <v>581.90192756336273</v>
      </c>
      <c r="J566" s="204">
        <v>763.51467402650474</v>
      </c>
    </row>
    <row r="567" spans="1:10" x14ac:dyDescent="0.2">
      <c r="A567" s="200">
        <v>563</v>
      </c>
      <c r="C567" s="201">
        <v>181.93629132828525</v>
      </c>
      <c r="D567" s="201">
        <v>248.14226905861406</v>
      </c>
      <c r="F567" s="204">
        <v>145.54903306262821</v>
      </c>
      <c r="G567" s="204">
        <v>190.87866850662618</v>
      </c>
      <c r="I567" s="204">
        <v>582.19613225051285</v>
      </c>
      <c r="J567" s="204">
        <v>763.51467402650474</v>
      </c>
    </row>
    <row r="568" spans="1:10" x14ac:dyDescent="0.2">
      <c r="A568" s="200">
        <v>564</v>
      </c>
      <c r="C568" s="201">
        <v>182.02806713594245</v>
      </c>
      <c r="D568" s="201">
        <v>248.14226905861406</v>
      </c>
      <c r="F568" s="204">
        <v>145.62245370875394</v>
      </c>
      <c r="G568" s="204">
        <v>190.87866850662618</v>
      </c>
      <c r="I568" s="204">
        <v>582.48981483501575</v>
      </c>
      <c r="J568" s="204">
        <v>763.51467402650474</v>
      </c>
    </row>
    <row r="569" spans="1:10" x14ac:dyDescent="0.2">
      <c r="A569" s="200">
        <v>565</v>
      </c>
      <c r="C569" s="201">
        <v>182.11968036458146</v>
      </c>
      <c r="D569" s="201">
        <v>248.14226905861406</v>
      </c>
      <c r="F569" s="204">
        <v>145.69574429166519</v>
      </c>
      <c r="G569" s="204">
        <v>190.87866850662618</v>
      </c>
      <c r="I569" s="204">
        <v>582.78297716666077</v>
      </c>
      <c r="J569" s="204">
        <v>763.51467402650474</v>
      </c>
    </row>
    <row r="570" spans="1:10" x14ac:dyDescent="0.2">
      <c r="A570" s="200">
        <v>566</v>
      </c>
      <c r="C570" s="201">
        <v>182.21113158919502</v>
      </c>
      <c r="D570" s="201">
        <v>248.14226905861406</v>
      </c>
      <c r="F570" s="204">
        <v>145.768905271356</v>
      </c>
      <c r="G570" s="204">
        <v>190.87866850662618</v>
      </c>
      <c r="I570" s="204">
        <v>583.07562108542402</v>
      </c>
      <c r="J570" s="204">
        <v>763.51467402650474</v>
      </c>
    </row>
    <row r="571" spans="1:10" x14ac:dyDescent="0.2">
      <c r="A571" s="200">
        <v>567</v>
      </c>
      <c r="C571" s="201">
        <v>182.3024213817306</v>
      </c>
      <c r="D571" s="201">
        <v>248.14226905861406</v>
      </c>
      <c r="F571" s="204">
        <v>145.84193710538449</v>
      </c>
      <c r="G571" s="204">
        <v>190.87866850662618</v>
      </c>
      <c r="I571" s="204">
        <v>583.36774842153795</v>
      </c>
      <c r="J571" s="204">
        <v>763.51467402650474</v>
      </c>
    </row>
    <row r="572" spans="1:10" x14ac:dyDescent="0.2">
      <c r="A572" s="200">
        <v>568</v>
      </c>
      <c r="C572" s="201">
        <v>182.39355031111231</v>
      </c>
      <c r="D572" s="201">
        <v>248.14226905861406</v>
      </c>
      <c r="F572" s="204">
        <v>145.91484024888985</v>
      </c>
      <c r="G572" s="204">
        <v>190.87866850662618</v>
      </c>
      <c r="I572" s="204">
        <v>583.65936099555938</v>
      </c>
      <c r="J572" s="204">
        <v>763.51467402650474</v>
      </c>
    </row>
    <row r="573" spans="1:10" x14ac:dyDescent="0.2">
      <c r="A573" s="200">
        <v>569</v>
      </c>
      <c r="C573" s="201">
        <v>182.48451894326203</v>
      </c>
      <c r="D573" s="201">
        <v>248.14226905861406</v>
      </c>
      <c r="F573" s="204">
        <v>145.98761515460964</v>
      </c>
      <c r="G573" s="204">
        <v>190.87866850662618</v>
      </c>
      <c r="I573" s="204">
        <v>583.95046061843857</v>
      </c>
      <c r="J573" s="204">
        <v>763.51467402650474</v>
      </c>
    </row>
    <row r="574" spans="1:10" x14ac:dyDescent="0.2">
      <c r="A574" s="200">
        <v>570</v>
      </c>
      <c r="C574" s="201">
        <v>182.57532784112038</v>
      </c>
      <c r="D574" s="201">
        <v>248.14226905861406</v>
      </c>
      <c r="F574" s="204">
        <v>146.06026227289632</v>
      </c>
      <c r="G574" s="204">
        <v>190.87866850662618</v>
      </c>
      <c r="I574" s="204">
        <v>584.2410490915853</v>
      </c>
      <c r="J574" s="204">
        <v>763.51467402650474</v>
      </c>
    </row>
    <row r="575" spans="1:10" x14ac:dyDescent="0.2">
      <c r="A575" s="200">
        <v>571</v>
      </c>
      <c r="C575" s="201">
        <v>182.66597756466771</v>
      </c>
      <c r="D575" s="201">
        <v>248.14226905861406</v>
      </c>
      <c r="F575" s="204">
        <v>146.13278205173415</v>
      </c>
      <c r="G575" s="204">
        <v>190.87866850662618</v>
      </c>
      <c r="I575" s="204">
        <v>584.53112820693661</v>
      </c>
      <c r="J575" s="204">
        <v>763.51467402650474</v>
      </c>
    </row>
    <row r="576" spans="1:10" x14ac:dyDescent="0.2">
      <c r="A576" s="200">
        <v>572</v>
      </c>
      <c r="C576" s="201">
        <v>182.75646867094497</v>
      </c>
      <c r="D576" s="201">
        <v>248.14226905861406</v>
      </c>
      <c r="F576" s="204">
        <v>146.20517493675598</v>
      </c>
      <c r="G576" s="204">
        <v>190.87866850662618</v>
      </c>
      <c r="I576" s="204">
        <v>584.82069974702392</v>
      </c>
      <c r="J576" s="204">
        <v>763.51467402650474</v>
      </c>
    </row>
    <row r="577" spans="1:10" x14ac:dyDescent="0.2">
      <c r="A577" s="200">
        <v>573</v>
      </c>
      <c r="C577" s="201">
        <v>182.84680171407413</v>
      </c>
      <c r="D577" s="201">
        <v>248.14226905861406</v>
      </c>
      <c r="F577" s="204">
        <v>146.2774413712593</v>
      </c>
      <c r="G577" s="204">
        <v>190.87866850662618</v>
      </c>
      <c r="I577" s="204">
        <v>585.1097654850372</v>
      </c>
      <c r="J577" s="204">
        <v>763.51467402650474</v>
      </c>
    </row>
    <row r="578" spans="1:10" x14ac:dyDescent="0.2">
      <c r="A578" s="200">
        <v>574</v>
      </c>
      <c r="C578" s="201">
        <v>182.93697724527831</v>
      </c>
      <c r="D578" s="201">
        <v>248.14226905861406</v>
      </c>
      <c r="F578" s="204">
        <v>146.34958179622265</v>
      </c>
      <c r="G578" s="204">
        <v>190.87866850662618</v>
      </c>
      <c r="I578" s="204">
        <v>585.3983271848906</v>
      </c>
      <c r="J578" s="204">
        <v>763.51467402650474</v>
      </c>
    </row>
    <row r="579" spans="1:10" x14ac:dyDescent="0.2">
      <c r="A579" s="200">
        <v>575</v>
      </c>
      <c r="C579" s="201">
        <v>183.02699581290241</v>
      </c>
      <c r="D579" s="201">
        <v>248.14226905861406</v>
      </c>
      <c r="F579" s="204">
        <v>146.42159665032193</v>
      </c>
      <c r="G579" s="204">
        <v>190.87866850662618</v>
      </c>
      <c r="I579" s="204">
        <v>585.68638660128772</v>
      </c>
      <c r="J579" s="204">
        <v>763.51467402650474</v>
      </c>
    </row>
    <row r="580" spans="1:10" x14ac:dyDescent="0.2">
      <c r="A580" s="200">
        <v>576</v>
      </c>
      <c r="C580" s="201">
        <v>183.11685796243268</v>
      </c>
      <c r="D580" s="201">
        <v>248.14226905861406</v>
      </c>
      <c r="F580" s="204">
        <v>146.49348636994617</v>
      </c>
      <c r="G580" s="204">
        <v>190.87866850662618</v>
      </c>
      <c r="I580" s="204">
        <v>585.97394547978467</v>
      </c>
      <c r="J580" s="204">
        <v>763.51467402650474</v>
      </c>
    </row>
    <row r="581" spans="1:10" x14ac:dyDescent="0.2">
      <c r="A581" s="200">
        <v>577</v>
      </c>
      <c r="C581" s="201">
        <v>183.20656423651695</v>
      </c>
      <c r="D581" s="201">
        <v>248.14226905861406</v>
      </c>
      <c r="F581" s="204">
        <v>146.56525138921356</v>
      </c>
      <c r="G581" s="204">
        <v>190.87866850662618</v>
      </c>
      <c r="I581" s="204">
        <v>586.26100555685423</v>
      </c>
      <c r="J581" s="204">
        <v>763.51467402650474</v>
      </c>
    </row>
    <row r="582" spans="1:10" x14ac:dyDescent="0.2">
      <c r="A582" s="200">
        <v>578</v>
      </c>
      <c r="C582" s="201">
        <v>183.29611517498398</v>
      </c>
      <c r="D582" s="201">
        <v>248.14226905861406</v>
      </c>
      <c r="F582" s="204">
        <v>146.6368921399872</v>
      </c>
      <c r="G582" s="204">
        <v>190.87866850662618</v>
      </c>
      <c r="I582" s="204">
        <v>586.54756855994879</v>
      </c>
      <c r="J582" s="204">
        <v>763.51467402650474</v>
      </c>
    </row>
    <row r="583" spans="1:10" x14ac:dyDescent="0.2">
      <c r="A583" s="200">
        <v>579</v>
      </c>
      <c r="C583" s="201">
        <v>183.38551131486312</v>
      </c>
      <c r="D583" s="201">
        <v>248.14226905861406</v>
      </c>
      <c r="F583" s="204">
        <v>146.70840905189053</v>
      </c>
      <c r="G583" s="204">
        <v>190.87866850662618</v>
      </c>
      <c r="I583" s="204">
        <v>586.83363620756211</v>
      </c>
      <c r="J583" s="204">
        <v>763.51467402650474</v>
      </c>
    </row>
    <row r="584" spans="1:10" x14ac:dyDescent="0.2">
      <c r="A584" s="200">
        <v>580</v>
      </c>
      <c r="C584" s="201">
        <v>183.47475319040353</v>
      </c>
      <c r="D584" s="201">
        <v>248.14226905861406</v>
      </c>
      <c r="F584" s="204">
        <v>146.77980255232282</v>
      </c>
      <c r="G584" s="204">
        <v>190.87866850662618</v>
      </c>
      <c r="I584" s="204">
        <v>587.11921020929128</v>
      </c>
      <c r="J584" s="204">
        <v>763.51467402650474</v>
      </c>
    </row>
    <row r="585" spans="1:10" x14ac:dyDescent="0.2">
      <c r="A585" s="200">
        <v>581</v>
      </c>
      <c r="C585" s="201">
        <v>183.56384133309345</v>
      </c>
      <c r="D585" s="201">
        <v>248.14226905861406</v>
      </c>
      <c r="F585" s="204">
        <v>146.85107306647475</v>
      </c>
      <c r="G585" s="204">
        <v>190.87866850662618</v>
      </c>
      <c r="I585" s="204">
        <v>587.40429226589902</v>
      </c>
      <c r="J585" s="204">
        <v>763.51467402650474</v>
      </c>
    </row>
    <row r="586" spans="1:10" x14ac:dyDescent="0.2">
      <c r="A586" s="200">
        <v>582</v>
      </c>
      <c r="C586" s="201">
        <v>183.65277627167916</v>
      </c>
      <c r="D586" s="201">
        <v>248.14226905861406</v>
      </c>
      <c r="F586" s="204">
        <v>146.92222101734333</v>
      </c>
      <c r="G586" s="204">
        <v>190.87866850662618</v>
      </c>
      <c r="I586" s="204">
        <v>587.68888406937333</v>
      </c>
      <c r="J586" s="204">
        <v>763.51467402650474</v>
      </c>
    </row>
    <row r="587" spans="1:10" x14ac:dyDescent="0.2">
      <c r="A587" s="200">
        <v>583</v>
      </c>
      <c r="C587" s="201">
        <v>183.74155853218352</v>
      </c>
      <c r="D587" s="201">
        <v>248.14226905861406</v>
      </c>
      <c r="F587" s="204">
        <v>146.99324682574681</v>
      </c>
      <c r="G587" s="204">
        <v>190.87866850662618</v>
      </c>
      <c r="I587" s="204">
        <v>587.97298730298724</v>
      </c>
      <c r="J587" s="204">
        <v>763.51467402650474</v>
      </c>
    </row>
    <row r="588" spans="1:10" x14ac:dyDescent="0.2">
      <c r="A588" s="200">
        <v>584</v>
      </c>
      <c r="C588" s="201">
        <v>183.83018863792532</v>
      </c>
      <c r="D588" s="201">
        <v>248.14226905861406</v>
      </c>
      <c r="F588" s="204">
        <v>147.06415091034026</v>
      </c>
      <c r="G588" s="204">
        <v>190.87866850662618</v>
      </c>
      <c r="I588" s="204">
        <v>588.25660364136104</v>
      </c>
      <c r="J588" s="204">
        <v>763.51467402650474</v>
      </c>
    </row>
    <row r="589" spans="1:10" x14ac:dyDescent="0.2">
      <c r="A589" s="200">
        <v>585</v>
      </c>
      <c r="C589" s="201">
        <v>183.91866710953704</v>
      </c>
      <c r="D589" s="201">
        <v>248.14226905861406</v>
      </c>
      <c r="F589" s="204">
        <v>147.13493368762963</v>
      </c>
      <c r="G589" s="204">
        <v>190.87866850662618</v>
      </c>
      <c r="I589" s="204">
        <v>588.53973475051851</v>
      </c>
      <c r="J589" s="204">
        <v>763.51467402650474</v>
      </c>
    </row>
    <row r="590" spans="1:10" x14ac:dyDescent="0.2">
      <c r="A590" s="200">
        <v>586</v>
      </c>
      <c r="C590" s="201">
        <v>184.00699446498365</v>
      </c>
      <c r="D590" s="201">
        <v>248.14226905861406</v>
      </c>
      <c r="F590" s="204">
        <v>147.20559557198689</v>
      </c>
      <c r="G590" s="204">
        <v>190.87866850662618</v>
      </c>
      <c r="I590" s="204">
        <v>588.82238228794756</v>
      </c>
      <c r="J590" s="204">
        <v>763.51467402650474</v>
      </c>
    </row>
    <row r="591" spans="1:10" x14ac:dyDescent="0.2">
      <c r="A591" s="200">
        <v>587</v>
      </c>
      <c r="C591" s="201">
        <v>184.09517121958072</v>
      </c>
      <c r="D591" s="201">
        <v>248.14226905861406</v>
      </c>
      <c r="F591" s="204">
        <v>147.27613697566457</v>
      </c>
      <c r="G591" s="204">
        <v>190.87866850662618</v>
      </c>
      <c r="I591" s="204">
        <v>589.10454790265828</v>
      </c>
      <c r="J591" s="204">
        <v>763.51467402650474</v>
      </c>
    </row>
    <row r="592" spans="1:10" x14ac:dyDescent="0.2">
      <c r="A592" s="200">
        <v>588</v>
      </c>
      <c r="C592" s="201">
        <v>184.18319788601227</v>
      </c>
      <c r="D592" s="201">
        <v>248.14226905861406</v>
      </c>
      <c r="F592" s="204">
        <v>147.34655830880979</v>
      </c>
      <c r="G592" s="204">
        <v>190.87866850662618</v>
      </c>
      <c r="I592" s="204">
        <v>589.38623323523916</v>
      </c>
      <c r="J592" s="204">
        <v>763.51467402650474</v>
      </c>
    </row>
    <row r="593" spans="1:10" x14ac:dyDescent="0.2">
      <c r="A593" s="200">
        <v>589</v>
      </c>
      <c r="C593" s="201">
        <v>184.27107497434898</v>
      </c>
      <c r="D593" s="201">
        <v>248.14226905861406</v>
      </c>
      <c r="F593" s="204">
        <v>147.4168599794792</v>
      </c>
      <c r="G593" s="204">
        <v>190.87866850662618</v>
      </c>
      <c r="I593" s="204">
        <v>589.66743991791679</v>
      </c>
      <c r="J593" s="204">
        <v>763.51467402650474</v>
      </c>
    </row>
    <row r="594" spans="1:10" x14ac:dyDescent="0.2">
      <c r="A594" s="200">
        <v>590</v>
      </c>
      <c r="C594" s="201">
        <v>184.35880299206565</v>
      </c>
      <c r="D594" s="201">
        <v>248.14226905861406</v>
      </c>
      <c r="F594" s="204">
        <v>147.4870423936525</v>
      </c>
      <c r="G594" s="204">
        <v>190.87866850662618</v>
      </c>
      <c r="I594" s="204">
        <v>589.94816957461001</v>
      </c>
      <c r="J594" s="204">
        <v>763.51467402650474</v>
      </c>
    </row>
    <row r="595" spans="1:10" x14ac:dyDescent="0.2">
      <c r="A595" s="200">
        <v>591</v>
      </c>
      <c r="C595" s="201">
        <v>184.44638244405894</v>
      </c>
      <c r="D595" s="201">
        <v>248.14226905861406</v>
      </c>
      <c r="F595" s="204">
        <v>147.55710595524715</v>
      </c>
      <c r="G595" s="204">
        <v>190.87866850662618</v>
      </c>
      <c r="I595" s="204">
        <v>590.22842382098861</v>
      </c>
      <c r="J595" s="204">
        <v>763.51467402650474</v>
      </c>
    </row>
    <row r="596" spans="1:10" x14ac:dyDescent="0.2">
      <c r="A596" s="200">
        <v>592</v>
      </c>
      <c r="C596" s="201">
        <v>184.53381383266455</v>
      </c>
      <c r="D596" s="201">
        <v>248.14226905861406</v>
      </c>
      <c r="F596" s="204">
        <v>147.62705106613163</v>
      </c>
      <c r="G596" s="204">
        <v>190.87866850662618</v>
      </c>
      <c r="I596" s="204">
        <v>590.50820426452651</v>
      </c>
      <c r="J596" s="204">
        <v>763.51467402650474</v>
      </c>
    </row>
    <row r="597" spans="1:10" x14ac:dyDescent="0.2">
      <c r="A597" s="200">
        <v>593</v>
      </c>
      <c r="C597" s="201">
        <v>184.62109765767511</v>
      </c>
      <c r="D597" s="201">
        <v>248.14226905861406</v>
      </c>
      <c r="F597" s="204">
        <v>147.69687812614006</v>
      </c>
      <c r="G597" s="204">
        <v>190.87866850662618</v>
      </c>
      <c r="I597" s="204">
        <v>590.78751250456025</v>
      </c>
      <c r="J597" s="204">
        <v>763.51467402650474</v>
      </c>
    </row>
    <row r="598" spans="1:10" x14ac:dyDescent="0.2">
      <c r="A598" s="200">
        <v>594</v>
      </c>
      <c r="C598" s="201">
        <v>184.70823441635645</v>
      </c>
      <c r="D598" s="201">
        <v>248.14226905861406</v>
      </c>
      <c r="F598" s="204">
        <v>147.76658753308516</v>
      </c>
      <c r="G598" s="204">
        <v>190.87866850662618</v>
      </c>
      <c r="I598" s="204">
        <v>591.06635013234063</v>
      </c>
      <c r="J598" s="204">
        <v>763.51467402650474</v>
      </c>
    </row>
    <row r="599" spans="1:10" x14ac:dyDescent="0.2">
      <c r="A599" s="200">
        <v>595</v>
      </c>
      <c r="C599" s="201">
        <v>184.79522460346539</v>
      </c>
      <c r="D599" s="201">
        <v>248.14226905861406</v>
      </c>
      <c r="F599" s="204">
        <v>147.8361796827723</v>
      </c>
      <c r="G599" s="204">
        <v>190.87866850662618</v>
      </c>
      <c r="I599" s="204">
        <v>591.34471873108919</v>
      </c>
      <c r="J599" s="204">
        <v>763.51467402650474</v>
      </c>
    </row>
    <row r="600" spans="1:10" x14ac:dyDescent="0.2">
      <c r="A600" s="200">
        <v>596</v>
      </c>
      <c r="C600" s="201">
        <v>184.88206871126604</v>
      </c>
      <c r="D600" s="201">
        <v>248.14226905861406</v>
      </c>
      <c r="F600" s="204">
        <v>147.90565496901286</v>
      </c>
      <c r="G600" s="204">
        <v>190.87866850662618</v>
      </c>
      <c r="I600" s="204">
        <v>591.62261987605143</v>
      </c>
      <c r="J600" s="204">
        <v>763.51467402650474</v>
      </c>
    </row>
    <row r="601" spans="1:10" x14ac:dyDescent="0.2">
      <c r="A601" s="200">
        <v>597</v>
      </c>
      <c r="C601" s="201">
        <v>184.96876722954704</v>
      </c>
      <c r="D601" s="201">
        <v>248.14226905861406</v>
      </c>
      <c r="F601" s="204">
        <v>147.97501378363765</v>
      </c>
      <c r="G601" s="204">
        <v>190.87866850662618</v>
      </c>
      <c r="I601" s="204">
        <v>591.9000551345506</v>
      </c>
      <c r="J601" s="204">
        <v>763.51467402650474</v>
      </c>
    </row>
    <row r="602" spans="1:10" x14ac:dyDescent="0.2">
      <c r="A602" s="200">
        <v>598</v>
      </c>
      <c r="C602" s="201">
        <v>185.05532064563755</v>
      </c>
      <c r="D602" s="201">
        <v>248.14226905861406</v>
      </c>
      <c r="F602" s="204">
        <v>148.04425651651005</v>
      </c>
      <c r="G602" s="204">
        <v>190.87866850662618</v>
      </c>
      <c r="I602" s="204">
        <v>592.17702606604018</v>
      </c>
      <c r="J602" s="204">
        <v>763.51467402650474</v>
      </c>
    </row>
    <row r="603" spans="1:10" x14ac:dyDescent="0.2">
      <c r="A603" s="200">
        <v>599</v>
      </c>
      <c r="C603" s="201">
        <v>185.14172944442421</v>
      </c>
      <c r="D603" s="201">
        <v>248.14226905861406</v>
      </c>
      <c r="F603" s="204">
        <v>148.11338355553934</v>
      </c>
      <c r="G603" s="204">
        <v>190.87866850662618</v>
      </c>
      <c r="I603" s="204">
        <v>592.45353422215737</v>
      </c>
      <c r="J603" s="204">
        <v>763.51467402650474</v>
      </c>
    </row>
    <row r="604" spans="1:10" x14ac:dyDescent="0.2">
      <c r="A604" s="200">
        <v>600</v>
      </c>
      <c r="C604" s="201">
        <v>185.22799410836703</v>
      </c>
      <c r="D604" s="201">
        <v>248.14226905861406</v>
      </c>
      <c r="F604" s="204">
        <v>148.18239528669361</v>
      </c>
      <c r="G604" s="204">
        <v>190.87866850662618</v>
      </c>
      <c r="I604" s="204">
        <v>592.72958114677442</v>
      </c>
      <c r="J604" s="204">
        <v>763.51467402650474</v>
      </c>
    </row>
    <row r="605" spans="1:10" x14ac:dyDescent="0.2">
      <c r="A605" s="200">
        <v>601</v>
      </c>
      <c r="C605" s="201">
        <v>185.31411511751574</v>
      </c>
      <c r="D605" s="201">
        <v>248.14226905861406</v>
      </c>
      <c r="F605" s="204">
        <v>148.25129209401257</v>
      </c>
      <c r="G605" s="204">
        <v>190.87866850662618</v>
      </c>
      <c r="I605" s="204">
        <v>593.00516837605028</v>
      </c>
      <c r="J605" s="204">
        <v>763.51467402650474</v>
      </c>
    </row>
    <row r="606" spans="1:10" x14ac:dyDescent="0.2">
      <c r="A606" s="200">
        <v>602</v>
      </c>
      <c r="C606" s="201">
        <v>185.40009294952586</v>
      </c>
      <c r="D606" s="201">
        <v>248.14226905861406</v>
      </c>
      <c r="F606" s="204">
        <v>148.32007435962066</v>
      </c>
      <c r="G606" s="204">
        <v>190.87866850662618</v>
      </c>
      <c r="I606" s="204">
        <v>593.28029743848265</v>
      </c>
      <c r="J606" s="204">
        <v>763.51467402650474</v>
      </c>
    </row>
    <row r="607" spans="1:10" x14ac:dyDescent="0.2">
      <c r="A607" s="200">
        <v>603</v>
      </c>
      <c r="C607" s="201">
        <v>185.48592807967452</v>
      </c>
      <c r="D607" s="201">
        <v>248.14226905861406</v>
      </c>
      <c r="F607" s="204">
        <v>148.38874246373962</v>
      </c>
      <c r="G607" s="204">
        <v>190.87866850662618</v>
      </c>
      <c r="I607" s="204">
        <v>593.55496985495847</v>
      </c>
      <c r="J607" s="204">
        <v>763.51467402650474</v>
      </c>
    </row>
    <row r="608" spans="1:10" x14ac:dyDescent="0.2">
      <c r="A608" s="200">
        <v>604</v>
      </c>
      <c r="C608" s="201">
        <v>185.5716209808763</v>
      </c>
      <c r="D608" s="201">
        <v>248.14226905861406</v>
      </c>
      <c r="F608" s="204">
        <v>148.45729678470107</v>
      </c>
      <c r="G608" s="204">
        <v>190.87866850662618</v>
      </c>
      <c r="I608" s="204">
        <v>593.82918713880429</v>
      </c>
      <c r="J608" s="204">
        <v>763.51467402650474</v>
      </c>
    </row>
    <row r="609" spans="1:10" x14ac:dyDescent="0.2">
      <c r="A609" s="200">
        <v>605</v>
      </c>
      <c r="C609" s="201">
        <v>185.65717212369873</v>
      </c>
      <c r="D609" s="201">
        <v>248.14226905861406</v>
      </c>
      <c r="F609" s="204">
        <v>148.52573769895898</v>
      </c>
      <c r="G609" s="204">
        <v>190.87866850662618</v>
      </c>
      <c r="I609" s="204">
        <v>594.10295079583591</v>
      </c>
      <c r="J609" s="204">
        <v>763.51467402650474</v>
      </c>
    </row>
    <row r="610" spans="1:10" x14ac:dyDescent="0.2">
      <c r="A610" s="200">
        <v>606</v>
      </c>
      <c r="C610" s="201">
        <v>185.74258197637783</v>
      </c>
      <c r="D610" s="201">
        <v>248.14226905861406</v>
      </c>
      <c r="F610" s="204">
        <v>148.59406558110229</v>
      </c>
      <c r="G610" s="204">
        <v>190.87866850662618</v>
      </c>
      <c r="I610" s="204">
        <v>594.37626232440914</v>
      </c>
      <c r="J610" s="204">
        <v>763.51467402650474</v>
      </c>
    </row>
    <row r="611" spans="1:10" x14ac:dyDescent="0.2">
      <c r="A611" s="200">
        <v>607</v>
      </c>
      <c r="C611" s="201">
        <v>185.82785100483375</v>
      </c>
      <c r="D611" s="201">
        <v>248.14226905861406</v>
      </c>
      <c r="F611" s="204">
        <v>148.66228080386699</v>
      </c>
      <c r="G611" s="204">
        <v>190.87866850662618</v>
      </c>
      <c r="I611" s="204">
        <v>594.64912321546797</v>
      </c>
      <c r="J611" s="204">
        <v>763.51467402650474</v>
      </c>
    </row>
    <row r="612" spans="1:10" x14ac:dyDescent="0.2">
      <c r="A612" s="200">
        <v>608</v>
      </c>
      <c r="C612" s="201">
        <v>185.91297967268554</v>
      </c>
      <c r="D612" s="201">
        <v>248.14226905861406</v>
      </c>
      <c r="F612" s="204">
        <v>148.73038373814842</v>
      </c>
      <c r="G612" s="204">
        <v>190.87866850662618</v>
      </c>
      <c r="I612" s="204">
        <v>594.92153495259367</v>
      </c>
      <c r="J612" s="204">
        <v>763.51467402650474</v>
      </c>
    </row>
    <row r="613" spans="1:10" x14ac:dyDescent="0.2">
      <c r="A613" s="200">
        <v>609</v>
      </c>
      <c r="C613" s="201">
        <v>185.99796844126669</v>
      </c>
      <c r="D613" s="201">
        <v>248.14226905861406</v>
      </c>
      <c r="F613" s="204">
        <v>148.79837475301338</v>
      </c>
      <c r="G613" s="204">
        <v>190.87866850662618</v>
      </c>
      <c r="I613" s="204">
        <v>595.19349901205351</v>
      </c>
      <c r="J613" s="204">
        <v>763.51467402650474</v>
      </c>
    </row>
    <row r="614" spans="1:10" x14ac:dyDescent="0.2">
      <c r="A614" s="200">
        <v>610</v>
      </c>
      <c r="C614" s="201">
        <v>186.08281776963986</v>
      </c>
      <c r="D614" s="201">
        <v>248.14226905861406</v>
      </c>
      <c r="F614" s="204">
        <v>148.86625421571188</v>
      </c>
      <c r="G614" s="204">
        <v>190.87866850662618</v>
      </c>
      <c r="I614" s="204">
        <v>595.46501686284751</v>
      </c>
      <c r="J614" s="204">
        <v>763.51467402650474</v>
      </c>
    </row>
    <row r="615" spans="1:10" x14ac:dyDescent="0.2">
      <c r="A615" s="200">
        <v>611</v>
      </c>
      <c r="C615" s="201">
        <v>186.16752811461197</v>
      </c>
      <c r="D615" s="201">
        <v>248.14226905861406</v>
      </c>
      <c r="F615" s="204">
        <v>148.9340224916896</v>
      </c>
      <c r="G615" s="204">
        <v>190.87866850662618</v>
      </c>
      <c r="I615" s="204">
        <v>595.73608996675841</v>
      </c>
      <c r="J615" s="204">
        <v>763.51467402650474</v>
      </c>
    </row>
    <row r="616" spans="1:10" x14ac:dyDescent="0.2">
      <c r="A616" s="200">
        <v>612</v>
      </c>
      <c r="C616" s="201">
        <v>186.25209993074884</v>
      </c>
      <c r="D616" s="201">
        <v>248.14226905861406</v>
      </c>
      <c r="F616" s="204">
        <v>149.00167994459906</v>
      </c>
      <c r="G616" s="204">
        <v>190.87866850662618</v>
      </c>
      <c r="I616" s="204">
        <v>596.00671977839625</v>
      </c>
      <c r="J616" s="204">
        <v>763.51467402650474</v>
      </c>
    </row>
    <row r="617" spans="1:10" x14ac:dyDescent="0.2">
      <c r="A617" s="200">
        <v>613</v>
      </c>
      <c r="C617" s="201">
        <v>186.3365336703898</v>
      </c>
      <c r="D617" s="201">
        <v>248.14226905861406</v>
      </c>
      <c r="F617" s="204">
        <v>149.06922693631185</v>
      </c>
      <c r="G617" s="204">
        <v>190.87866850662618</v>
      </c>
      <c r="I617" s="204">
        <v>596.2769077452474</v>
      </c>
      <c r="J617" s="204">
        <v>763.51467402650474</v>
      </c>
    </row>
    <row r="618" spans="1:10" x14ac:dyDescent="0.2">
      <c r="A618" s="200">
        <v>614</v>
      </c>
      <c r="C618" s="201">
        <v>186.42082978366227</v>
      </c>
      <c r="D618" s="201">
        <v>248.14226905861406</v>
      </c>
      <c r="F618" s="204">
        <v>149.13666382692981</v>
      </c>
      <c r="G618" s="204">
        <v>190.87866850662618</v>
      </c>
      <c r="I618" s="204">
        <v>596.54665530771922</v>
      </c>
      <c r="J618" s="204">
        <v>763.51467402650474</v>
      </c>
    </row>
    <row r="619" spans="1:10" x14ac:dyDescent="0.2">
      <c r="A619" s="200">
        <v>615</v>
      </c>
      <c r="C619" s="201">
        <v>186.50498871849615</v>
      </c>
      <c r="D619" s="201">
        <v>248.14226905861406</v>
      </c>
      <c r="F619" s="204">
        <v>149.20399097479691</v>
      </c>
      <c r="G619" s="204">
        <v>190.87866850662618</v>
      </c>
      <c r="I619" s="204">
        <v>596.81596389918764</v>
      </c>
      <c r="J619" s="204">
        <v>763.51467402650474</v>
      </c>
    </row>
    <row r="620" spans="1:10" x14ac:dyDescent="0.2">
      <c r="A620" s="200">
        <v>616</v>
      </c>
      <c r="C620" s="201">
        <v>186.58901092063812</v>
      </c>
      <c r="D620" s="201">
        <v>248.14226905861406</v>
      </c>
      <c r="F620" s="204">
        <v>149.27120873651049</v>
      </c>
      <c r="G620" s="204">
        <v>190.87866850662618</v>
      </c>
      <c r="I620" s="204">
        <v>597.08483494604195</v>
      </c>
      <c r="J620" s="204">
        <v>763.51467402650474</v>
      </c>
    </row>
    <row r="621" spans="1:10" x14ac:dyDescent="0.2">
      <c r="A621" s="200">
        <v>617</v>
      </c>
      <c r="C621" s="201">
        <v>186.67289683366573</v>
      </c>
      <c r="D621" s="201">
        <v>248.14226905861406</v>
      </c>
      <c r="F621" s="204">
        <v>149.33831746693255</v>
      </c>
      <c r="G621" s="204">
        <v>190.87866850662618</v>
      </c>
      <c r="I621" s="204">
        <v>597.35326986773021</v>
      </c>
      <c r="J621" s="204">
        <v>763.51467402650474</v>
      </c>
    </row>
    <row r="622" spans="1:10" x14ac:dyDescent="0.2">
      <c r="A622" s="200">
        <v>618</v>
      </c>
      <c r="C622" s="201">
        <v>186.75664689900134</v>
      </c>
      <c r="D622" s="201">
        <v>248.14226905861406</v>
      </c>
      <c r="F622" s="204">
        <v>149.40531751920108</v>
      </c>
      <c r="G622" s="204">
        <v>190.87866850662618</v>
      </c>
      <c r="I622" s="204">
        <v>597.62127007680431</v>
      </c>
      <c r="J622" s="204">
        <v>763.51467402650474</v>
      </c>
    </row>
    <row r="623" spans="1:10" x14ac:dyDescent="0.2">
      <c r="A623" s="200">
        <v>619</v>
      </c>
      <c r="C623" s="201">
        <v>186.8402615559267</v>
      </c>
      <c r="D623" s="201">
        <v>248.14226905861406</v>
      </c>
      <c r="F623" s="204">
        <v>149.47220924474135</v>
      </c>
      <c r="G623" s="204">
        <v>190.87866850662618</v>
      </c>
      <c r="I623" s="204">
        <v>597.8888369789654</v>
      </c>
      <c r="J623" s="204">
        <v>763.51467402650474</v>
      </c>
    </row>
    <row r="624" spans="1:10" x14ac:dyDescent="0.2">
      <c r="A624" s="200">
        <v>620</v>
      </c>
      <c r="C624" s="201">
        <v>186.92374124159571</v>
      </c>
      <c r="D624" s="201">
        <v>248.14226905861406</v>
      </c>
      <c r="F624" s="204">
        <v>149.53899299327657</v>
      </c>
      <c r="G624" s="204">
        <v>190.87866850662618</v>
      </c>
      <c r="I624" s="204">
        <v>598.15597197310626</v>
      </c>
      <c r="J624" s="204">
        <v>763.51467402650474</v>
      </c>
    </row>
    <row r="625" spans="1:10" x14ac:dyDescent="0.2">
      <c r="A625" s="200">
        <v>621</v>
      </c>
      <c r="C625" s="201">
        <v>187.007086391049</v>
      </c>
      <c r="D625" s="201">
        <v>248.14226905861406</v>
      </c>
      <c r="F625" s="204">
        <v>149.60566911283922</v>
      </c>
      <c r="G625" s="204">
        <v>190.87866850662618</v>
      </c>
      <c r="I625" s="204">
        <v>598.42267645135689</v>
      </c>
      <c r="J625" s="204">
        <v>763.51467402650474</v>
      </c>
    </row>
    <row r="626" spans="1:10" x14ac:dyDescent="0.2">
      <c r="A626" s="200">
        <v>622</v>
      </c>
      <c r="C626" s="201">
        <v>187.09029743722726</v>
      </c>
      <c r="D626" s="201">
        <v>248.14226905861406</v>
      </c>
      <c r="F626" s="204">
        <v>149.67223794978179</v>
      </c>
      <c r="G626" s="204">
        <v>190.87866850662618</v>
      </c>
      <c r="I626" s="204">
        <v>598.68895179912715</v>
      </c>
      <c r="J626" s="204">
        <v>763.51467402650474</v>
      </c>
    </row>
    <row r="627" spans="1:10" x14ac:dyDescent="0.2">
      <c r="A627" s="200">
        <v>623</v>
      </c>
      <c r="C627" s="201">
        <v>187.17337481098465</v>
      </c>
      <c r="D627" s="201">
        <v>248.14226905861406</v>
      </c>
      <c r="F627" s="204">
        <v>149.73869984878775</v>
      </c>
      <c r="G627" s="204">
        <v>190.87866850662618</v>
      </c>
      <c r="I627" s="204">
        <v>598.95479939515099</v>
      </c>
      <c r="J627" s="204">
        <v>763.51467402650474</v>
      </c>
    </row>
    <row r="628" spans="1:10" x14ac:dyDescent="0.2">
      <c r="A628" s="200">
        <v>624</v>
      </c>
      <c r="C628" s="201">
        <v>187.25631894110225</v>
      </c>
      <c r="D628" s="201">
        <v>248.14226905861406</v>
      </c>
      <c r="F628" s="204">
        <v>149.80505515288181</v>
      </c>
      <c r="G628" s="204">
        <v>190.87866850662618</v>
      </c>
      <c r="I628" s="204">
        <v>599.22022061152722</v>
      </c>
      <c r="J628" s="204">
        <v>763.51467402650474</v>
      </c>
    </row>
    <row r="629" spans="1:10" x14ac:dyDescent="0.2">
      <c r="A629" s="200">
        <v>625</v>
      </c>
      <c r="C629" s="201">
        <v>187.33913025430135</v>
      </c>
      <c r="D629" s="201">
        <v>248.14226905861406</v>
      </c>
      <c r="F629" s="204">
        <v>149.87130420344107</v>
      </c>
      <c r="G629" s="204">
        <v>190.87866850662618</v>
      </c>
      <c r="I629" s="204">
        <v>599.48521681376428</v>
      </c>
      <c r="J629" s="204">
        <v>763.51467402650474</v>
      </c>
    </row>
    <row r="630" spans="1:10" x14ac:dyDescent="0.2">
      <c r="A630" s="200">
        <v>626</v>
      </c>
      <c r="C630" s="201">
        <v>187.42180917525664</v>
      </c>
      <c r="D630" s="201">
        <v>248.14226905861406</v>
      </c>
      <c r="F630" s="204">
        <v>149.9374473402053</v>
      </c>
      <c r="G630" s="204">
        <v>190.87866850662618</v>
      </c>
      <c r="I630" s="204">
        <v>599.74978936082118</v>
      </c>
      <c r="J630" s="204">
        <v>763.51467402650474</v>
      </c>
    </row>
    <row r="631" spans="1:10" x14ac:dyDescent="0.2">
      <c r="A631" s="200">
        <v>627</v>
      </c>
      <c r="C631" s="201">
        <v>187.50435612660928</v>
      </c>
      <c r="D631" s="201">
        <v>248.14226905861406</v>
      </c>
      <c r="F631" s="204">
        <v>150.00348490128744</v>
      </c>
      <c r="G631" s="204">
        <v>190.87866850662618</v>
      </c>
      <c r="I631" s="204">
        <v>600.01393960514974</v>
      </c>
      <c r="J631" s="204">
        <v>763.51467402650474</v>
      </c>
    </row>
    <row r="632" spans="1:10" x14ac:dyDescent="0.2">
      <c r="A632" s="200">
        <v>628</v>
      </c>
      <c r="C632" s="201">
        <v>187.58677152897968</v>
      </c>
      <c r="D632" s="201">
        <v>248.14226905861406</v>
      </c>
      <c r="F632" s="204">
        <v>150.06941722318373</v>
      </c>
      <c r="G632" s="204">
        <v>190.87866850662618</v>
      </c>
      <c r="I632" s="204">
        <v>600.27766889273494</v>
      </c>
      <c r="J632" s="204">
        <v>763.51467402650474</v>
      </c>
    </row>
    <row r="633" spans="1:10" x14ac:dyDescent="0.2">
      <c r="A633" s="200">
        <v>629</v>
      </c>
      <c r="C633" s="201">
        <v>187.66905580098077</v>
      </c>
      <c r="D633" s="201">
        <v>248.14226905861406</v>
      </c>
      <c r="F633" s="204">
        <v>150.13524464078461</v>
      </c>
      <c r="G633" s="204">
        <v>190.87866850662618</v>
      </c>
      <c r="I633" s="204">
        <v>600.54097856313842</v>
      </c>
      <c r="J633" s="204">
        <v>763.51467402650474</v>
      </c>
    </row>
    <row r="634" spans="1:10" x14ac:dyDescent="0.2">
      <c r="A634" s="200">
        <v>630</v>
      </c>
      <c r="C634" s="201">
        <v>187.75120935923016</v>
      </c>
      <c r="D634" s="201">
        <v>248.14226905861406</v>
      </c>
      <c r="F634" s="204">
        <v>150.2009674873841</v>
      </c>
      <c r="G634" s="204">
        <v>190.87866850662618</v>
      </c>
      <c r="I634" s="204">
        <v>600.80386994953642</v>
      </c>
      <c r="J634" s="204">
        <v>763.51467402650474</v>
      </c>
    </row>
    <row r="635" spans="1:10" x14ac:dyDescent="0.2">
      <c r="A635" s="200">
        <v>631</v>
      </c>
      <c r="C635" s="201">
        <v>187.83323261836341</v>
      </c>
      <c r="D635" s="201">
        <v>248.14226905861406</v>
      </c>
      <c r="F635" s="204">
        <v>150.26658609469072</v>
      </c>
      <c r="G635" s="204">
        <v>190.87866850662618</v>
      </c>
      <c r="I635" s="204">
        <v>601.06634437876289</v>
      </c>
      <c r="J635" s="204">
        <v>763.51467402650474</v>
      </c>
    </row>
    <row r="636" spans="1:10" x14ac:dyDescent="0.2">
      <c r="A636" s="200">
        <v>632</v>
      </c>
      <c r="C636" s="201">
        <v>187.9151259910463</v>
      </c>
      <c r="D636" s="201">
        <v>248.14226905861406</v>
      </c>
      <c r="F636" s="204">
        <v>150.33210079283702</v>
      </c>
      <c r="G636" s="204">
        <v>190.87866850662618</v>
      </c>
      <c r="I636" s="204">
        <v>601.3284031713481</v>
      </c>
      <c r="J636" s="204">
        <v>763.51467402650474</v>
      </c>
    </row>
    <row r="637" spans="1:10" x14ac:dyDescent="0.2">
      <c r="A637" s="200">
        <v>633</v>
      </c>
      <c r="C637" s="201">
        <v>187.99688988798709</v>
      </c>
      <c r="D637" s="201">
        <v>248.14226905861406</v>
      </c>
      <c r="F637" s="204">
        <v>150.39751191038968</v>
      </c>
      <c r="G637" s="204">
        <v>190.87866850662618</v>
      </c>
      <c r="I637" s="204">
        <v>601.59004764155873</v>
      </c>
      <c r="J637" s="204">
        <v>763.51467402650474</v>
      </c>
    </row>
    <row r="638" spans="1:10" x14ac:dyDescent="0.2">
      <c r="A638" s="200">
        <v>634</v>
      </c>
      <c r="C638" s="201">
        <v>188.07852471794942</v>
      </c>
      <c r="D638" s="201">
        <v>248.14226905861406</v>
      </c>
      <c r="F638" s="204">
        <v>150.46281977435953</v>
      </c>
      <c r="G638" s="204">
        <v>190.87866850662618</v>
      </c>
      <c r="I638" s="204">
        <v>601.85127909743812</v>
      </c>
      <c r="J638" s="204">
        <v>763.51467402650474</v>
      </c>
    </row>
    <row r="639" spans="1:10" x14ac:dyDescent="0.2">
      <c r="A639" s="200">
        <v>635</v>
      </c>
      <c r="C639" s="201">
        <v>188.16003088776387</v>
      </c>
      <c r="D639" s="201">
        <v>248.14226905861406</v>
      </c>
      <c r="F639" s="204">
        <v>150.52802471021107</v>
      </c>
      <c r="G639" s="204">
        <v>190.87866850662618</v>
      </c>
      <c r="I639" s="204">
        <v>602.11209884084428</v>
      </c>
      <c r="J639" s="204">
        <v>763.51467402650474</v>
      </c>
    </row>
    <row r="640" spans="1:10" x14ac:dyDescent="0.2">
      <c r="A640" s="200">
        <v>636</v>
      </c>
      <c r="C640" s="201">
        <v>188.24140880234077</v>
      </c>
      <c r="D640" s="201">
        <v>248.14226905861406</v>
      </c>
      <c r="F640" s="204">
        <v>150.59312704187263</v>
      </c>
      <c r="G640" s="204">
        <v>190.87866850662618</v>
      </c>
      <c r="I640" s="204">
        <v>602.37250816749054</v>
      </c>
      <c r="J640" s="204">
        <v>763.51467402650474</v>
      </c>
    </row>
    <row r="641" spans="1:10" x14ac:dyDescent="0.2">
      <c r="A641" s="200">
        <v>637</v>
      </c>
      <c r="C641" s="201">
        <v>188.3226588646819</v>
      </c>
      <c r="D641" s="201">
        <v>248.14226905861406</v>
      </c>
      <c r="F641" s="204">
        <v>150.65812709174554</v>
      </c>
      <c r="G641" s="204">
        <v>190.87866850662618</v>
      </c>
      <c r="I641" s="204">
        <v>602.63250836698217</v>
      </c>
      <c r="J641" s="204">
        <v>763.51467402650474</v>
      </c>
    </row>
    <row r="642" spans="1:10" x14ac:dyDescent="0.2">
      <c r="A642" s="200">
        <v>638</v>
      </c>
      <c r="C642" s="201">
        <v>188.40378147589249</v>
      </c>
      <c r="D642" s="201">
        <v>248.14226905861406</v>
      </c>
      <c r="F642" s="204">
        <v>150.72302518071399</v>
      </c>
      <c r="G642" s="204">
        <v>190.87866850662618</v>
      </c>
      <c r="I642" s="204">
        <v>602.89210072285596</v>
      </c>
      <c r="J642" s="204">
        <v>763.51467402650474</v>
      </c>
    </row>
    <row r="643" spans="1:10" x14ac:dyDescent="0.2">
      <c r="A643" s="200">
        <v>639</v>
      </c>
      <c r="C643" s="201">
        <v>188.48477703519325</v>
      </c>
      <c r="D643" s="201">
        <v>248.14226905861406</v>
      </c>
      <c r="F643" s="204">
        <v>150.7878216281546</v>
      </c>
      <c r="G643" s="204">
        <v>190.87866850662618</v>
      </c>
      <c r="I643" s="204">
        <v>603.15128651261841</v>
      </c>
      <c r="J643" s="204">
        <v>763.51467402650474</v>
      </c>
    </row>
    <row r="644" spans="1:10" x14ac:dyDescent="0.2">
      <c r="A644" s="200">
        <v>640</v>
      </c>
      <c r="C644" s="201">
        <v>188.56564593993218</v>
      </c>
      <c r="D644" s="201">
        <v>248.14226905861406</v>
      </c>
      <c r="F644" s="204">
        <v>150.85251675194576</v>
      </c>
      <c r="G644" s="204">
        <v>190.87866850662618</v>
      </c>
      <c r="I644" s="204">
        <v>603.41006700778303</v>
      </c>
      <c r="J644" s="204">
        <v>763.51467402650474</v>
      </c>
    </row>
    <row r="645" spans="1:10" x14ac:dyDescent="0.2">
      <c r="A645" s="200">
        <v>641</v>
      </c>
      <c r="C645" s="201">
        <v>188.64638858559601</v>
      </c>
      <c r="D645" s="201">
        <v>248.14226905861406</v>
      </c>
      <c r="F645" s="204">
        <v>150.91711086847684</v>
      </c>
      <c r="G645" s="204">
        <v>190.87866850662618</v>
      </c>
      <c r="I645" s="204">
        <v>603.66844347390736</v>
      </c>
      <c r="J645" s="204">
        <v>763.51467402650474</v>
      </c>
    </row>
    <row r="646" spans="1:10" x14ac:dyDescent="0.2">
      <c r="A646" s="200">
        <v>642</v>
      </c>
      <c r="C646" s="201">
        <v>188.72700536582195</v>
      </c>
      <c r="D646" s="201">
        <v>248.14226905861406</v>
      </c>
      <c r="F646" s="204">
        <v>150.98160429265755</v>
      </c>
      <c r="G646" s="204">
        <v>190.87866850662618</v>
      </c>
      <c r="I646" s="204">
        <v>603.9264171706302</v>
      </c>
      <c r="J646" s="204">
        <v>763.51467402650474</v>
      </c>
    </row>
    <row r="647" spans="1:10" x14ac:dyDescent="0.2">
      <c r="A647" s="200">
        <v>643</v>
      </c>
      <c r="C647" s="201">
        <v>188.80749667240926</v>
      </c>
      <c r="D647" s="201">
        <v>248.14226905861406</v>
      </c>
      <c r="F647" s="204">
        <v>151.04599733792739</v>
      </c>
      <c r="G647" s="204">
        <v>190.87866850662618</v>
      </c>
      <c r="I647" s="204">
        <v>604.18398935170956</v>
      </c>
      <c r="J647" s="204">
        <v>763.51467402650474</v>
      </c>
    </row>
    <row r="648" spans="1:10" x14ac:dyDescent="0.2">
      <c r="A648" s="200">
        <v>644</v>
      </c>
      <c r="C648" s="201">
        <v>188.88786289533076</v>
      </c>
      <c r="D648" s="201">
        <v>248.14226905861406</v>
      </c>
      <c r="F648" s="204">
        <v>151.11029031626458</v>
      </c>
      <c r="G648" s="204">
        <v>190.87866850662618</v>
      </c>
      <c r="I648" s="204">
        <v>604.44116126505833</v>
      </c>
      <c r="J648" s="204">
        <v>763.51467402650474</v>
      </c>
    </row>
    <row r="649" spans="1:10" x14ac:dyDescent="0.2">
      <c r="A649" s="200">
        <v>645</v>
      </c>
      <c r="C649" s="201">
        <v>188.96810442274366</v>
      </c>
      <c r="D649" s="201">
        <v>248.14226905861406</v>
      </c>
      <c r="F649" s="204">
        <v>151.17448353819495</v>
      </c>
      <c r="G649" s="204">
        <v>190.87866850662618</v>
      </c>
      <c r="I649" s="204">
        <v>604.69793415277979</v>
      </c>
      <c r="J649" s="204">
        <v>763.51467402650474</v>
      </c>
    </row>
    <row r="650" spans="1:10" x14ac:dyDescent="0.2">
      <c r="A650" s="200">
        <v>646</v>
      </c>
      <c r="C650" s="201">
        <v>189.0482216410017</v>
      </c>
      <c r="D650" s="201">
        <v>248.14226905861406</v>
      </c>
      <c r="F650" s="204">
        <v>151.23857731280134</v>
      </c>
      <c r="G650" s="204">
        <v>190.87866850662618</v>
      </c>
      <c r="I650" s="204">
        <v>604.95430925120536</v>
      </c>
      <c r="J650" s="204">
        <v>763.51467402650474</v>
      </c>
    </row>
    <row r="651" spans="1:10" x14ac:dyDescent="0.2">
      <c r="A651" s="200">
        <v>647</v>
      </c>
      <c r="C651" s="201">
        <v>189.12821493466544</v>
      </c>
      <c r="D651" s="201">
        <v>248.14226905861406</v>
      </c>
      <c r="F651" s="204">
        <v>151.30257194773233</v>
      </c>
      <c r="G651" s="204">
        <v>190.87866850662618</v>
      </c>
      <c r="I651" s="204">
        <v>605.21028779092933</v>
      </c>
      <c r="J651" s="204">
        <v>763.51467402650474</v>
      </c>
    </row>
    <row r="652" spans="1:10" x14ac:dyDescent="0.2">
      <c r="A652" s="200">
        <v>648</v>
      </c>
      <c r="C652" s="201">
        <v>189.20808468651362</v>
      </c>
      <c r="D652" s="201">
        <v>248.14226905861406</v>
      </c>
      <c r="F652" s="204">
        <v>151.36646774921093</v>
      </c>
      <c r="G652" s="204">
        <v>190.87866850662618</v>
      </c>
      <c r="I652" s="204">
        <v>605.46587099684371</v>
      </c>
      <c r="J652" s="204">
        <v>763.51467402650474</v>
      </c>
    </row>
    <row r="653" spans="1:10" x14ac:dyDescent="0.2">
      <c r="A653" s="200">
        <v>649</v>
      </c>
      <c r="C653" s="201">
        <v>189.28783127755466</v>
      </c>
      <c r="D653" s="201">
        <v>248.14226905861406</v>
      </c>
      <c r="F653" s="204">
        <v>151.43026502204373</v>
      </c>
      <c r="G653" s="204">
        <v>190.87866850662618</v>
      </c>
      <c r="I653" s="204">
        <v>605.72106008817491</v>
      </c>
      <c r="J653" s="204">
        <v>763.51467402650474</v>
      </c>
    </row>
    <row r="654" spans="1:10" x14ac:dyDescent="0.2">
      <c r="A654" s="200">
        <v>650</v>
      </c>
      <c r="C654" s="201">
        <v>189.3674550870366</v>
      </c>
      <c r="D654" s="201">
        <v>248.14226905861406</v>
      </c>
      <c r="F654" s="204">
        <v>151.49396406962927</v>
      </c>
      <c r="G654" s="204">
        <v>190.87866850662618</v>
      </c>
      <c r="I654" s="204">
        <v>605.97585627851709</v>
      </c>
      <c r="J654" s="204">
        <v>763.51467402650474</v>
      </c>
    </row>
    <row r="655" spans="1:10" x14ac:dyDescent="0.2">
      <c r="A655" s="200">
        <v>651</v>
      </c>
      <c r="C655" s="201">
        <v>189.44695649245875</v>
      </c>
      <c r="D655" s="201">
        <v>248.14226905861406</v>
      </c>
      <c r="F655" s="204">
        <v>151.55756519396701</v>
      </c>
      <c r="G655" s="204">
        <v>190.87866850662618</v>
      </c>
      <c r="I655" s="204">
        <v>606.23026077586803</v>
      </c>
      <c r="J655" s="204">
        <v>763.51467402650474</v>
      </c>
    </row>
    <row r="656" spans="1:10" x14ac:dyDescent="0.2">
      <c r="A656" s="200">
        <v>652</v>
      </c>
      <c r="C656" s="201">
        <v>189.52633586958225</v>
      </c>
      <c r="D656" s="201">
        <v>248.14226905861406</v>
      </c>
      <c r="F656" s="204">
        <v>151.62106869566583</v>
      </c>
      <c r="G656" s="204">
        <v>190.87866850662618</v>
      </c>
      <c r="I656" s="204">
        <v>606.48427478266331</v>
      </c>
      <c r="J656" s="204">
        <v>763.51467402650474</v>
      </c>
    </row>
    <row r="657" spans="1:10" x14ac:dyDescent="0.2">
      <c r="A657" s="200">
        <v>653</v>
      </c>
      <c r="C657" s="201">
        <v>189.60559359244021</v>
      </c>
      <c r="D657" s="201">
        <v>248.14226905861406</v>
      </c>
      <c r="F657" s="204">
        <v>151.68447487395218</v>
      </c>
      <c r="G657" s="204">
        <v>190.87866850662618</v>
      </c>
      <c r="I657" s="204">
        <v>606.73789949580873</v>
      </c>
      <c r="J657" s="204">
        <v>763.51467402650474</v>
      </c>
    </row>
    <row r="658" spans="1:10" x14ac:dyDescent="0.2">
      <c r="A658" s="200">
        <v>654</v>
      </c>
      <c r="C658" s="201">
        <v>189.68473003334896</v>
      </c>
      <c r="D658" s="201">
        <v>248.14226905861406</v>
      </c>
      <c r="F658" s="204">
        <v>151.74778402667914</v>
      </c>
      <c r="G658" s="204">
        <v>190.87866850662618</v>
      </c>
      <c r="I658" s="204">
        <v>606.99113610671657</v>
      </c>
      <c r="J658" s="204">
        <v>763.51467402650474</v>
      </c>
    </row>
    <row r="659" spans="1:10" x14ac:dyDescent="0.2">
      <c r="A659" s="200">
        <v>655</v>
      </c>
      <c r="C659" s="201">
        <v>189.76374556291813</v>
      </c>
      <c r="D659" s="201">
        <v>248.14226905861406</v>
      </c>
      <c r="F659" s="204">
        <v>151.8109964503345</v>
      </c>
      <c r="G659" s="204">
        <v>190.87866850662618</v>
      </c>
      <c r="I659" s="204">
        <v>607.243985801338</v>
      </c>
      <c r="J659" s="204">
        <v>763.51467402650474</v>
      </c>
    </row>
    <row r="660" spans="1:10" x14ac:dyDescent="0.2">
      <c r="A660" s="200">
        <v>656</v>
      </c>
      <c r="C660" s="201">
        <v>189.84264055006136</v>
      </c>
      <c r="D660" s="201">
        <v>248.14226905861406</v>
      </c>
      <c r="F660" s="204">
        <v>151.87411244004909</v>
      </c>
      <c r="G660" s="204">
        <v>190.87866850662618</v>
      </c>
      <c r="I660" s="204">
        <v>607.49644976019636</v>
      </c>
      <c r="J660" s="204">
        <v>763.51467402650474</v>
      </c>
    </row>
    <row r="661" spans="1:10" x14ac:dyDescent="0.2">
      <c r="A661" s="200">
        <v>657</v>
      </c>
      <c r="C661" s="201">
        <v>189.92141536200626</v>
      </c>
      <c r="D661" s="201">
        <v>248.14226905861406</v>
      </c>
      <c r="F661" s="204">
        <v>151.93713228960502</v>
      </c>
      <c r="G661" s="204">
        <v>190.87866850662618</v>
      </c>
      <c r="I661" s="204">
        <v>607.74852915842007</v>
      </c>
      <c r="J661" s="204">
        <v>763.51467402650474</v>
      </c>
    </row>
    <row r="662" spans="1:10" x14ac:dyDescent="0.2">
      <c r="A662" s="200">
        <v>658</v>
      </c>
      <c r="C662" s="201">
        <v>190.00007036430506</v>
      </c>
      <c r="D662" s="201">
        <v>248.14226905861406</v>
      </c>
      <c r="F662" s="204">
        <v>152.00005629144403</v>
      </c>
      <c r="G662" s="204">
        <v>190.87866850662618</v>
      </c>
      <c r="I662" s="204">
        <v>608.0002251657761</v>
      </c>
      <c r="J662" s="204">
        <v>763.51467402650474</v>
      </c>
    </row>
    <row r="663" spans="1:10" x14ac:dyDescent="0.2">
      <c r="A663" s="200">
        <v>659</v>
      </c>
      <c r="C663" s="201">
        <v>190.07860592084447</v>
      </c>
      <c r="D663" s="201">
        <v>248.14226905861406</v>
      </c>
      <c r="F663" s="204">
        <v>152.06288473667558</v>
      </c>
      <c r="G663" s="204">
        <v>190.87866850662618</v>
      </c>
      <c r="I663" s="204">
        <v>608.25153894670234</v>
      </c>
      <c r="J663" s="204">
        <v>763.51467402650474</v>
      </c>
    </row>
    <row r="664" spans="1:10" x14ac:dyDescent="0.2">
      <c r="A664" s="200">
        <v>660</v>
      </c>
      <c r="C664" s="201">
        <v>190.15702239385593</v>
      </c>
      <c r="D664" s="201">
        <v>248.14226905861406</v>
      </c>
      <c r="F664" s="204">
        <v>152.12561791508475</v>
      </c>
      <c r="G664" s="204">
        <v>190.87866850662618</v>
      </c>
      <c r="I664" s="204">
        <v>608.50247166033898</v>
      </c>
      <c r="J664" s="204">
        <v>763.51467402650474</v>
      </c>
    </row>
    <row r="665" spans="1:10" x14ac:dyDescent="0.2">
      <c r="A665" s="200">
        <v>661</v>
      </c>
      <c r="C665" s="201">
        <v>190.23532014392569</v>
      </c>
      <c r="D665" s="201">
        <v>248.14226905861406</v>
      </c>
      <c r="F665" s="204">
        <v>152.18825611514055</v>
      </c>
      <c r="G665" s="204">
        <v>190.87866850662618</v>
      </c>
      <c r="I665" s="204">
        <v>608.75302446056219</v>
      </c>
      <c r="J665" s="204">
        <v>763.51467402650474</v>
      </c>
    </row>
    <row r="666" spans="1:10" x14ac:dyDescent="0.2">
      <c r="A666" s="200">
        <v>662</v>
      </c>
      <c r="C666" s="201">
        <v>190.31349953000472</v>
      </c>
      <c r="D666" s="201">
        <v>248.14226905861406</v>
      </c>
      <c r="F666" s="204">
        <v>152.2507996240038</v>
      </c>
      <c r="G666" s="204">
        <v>190.87866850662618</v>
      </c>
      <c r="I666" s="204">
        <v>609.00319849601522</v>
      </c>
      <c r="J666" s="204">
        <v>763.51467402650474</v>
      </c>
    </row>
    <row r="667" spans="1:10" x14ac:dyDescent="0.2">
      <c r="A667" s="200">
        <v>663</v>
      </c>
      <c r="C667" s="201">
        <v>190.39156090941839</v>
      </c>
      <c r="D667" s="201">
        <v>248.14226905861406</v>
      </c>
      <c r="F667" s="204">
        <v>152.31324872753473</v>
      </c>
      <c r="G667" s="204">
        <v>190.87866850662618</v>
      </c>
      <c r="I667" s="204">
        <v>609.25299491013891</v>
      </c>
      <c r="J667" s="204">
        <v>763.51467402650474</v>
      </c>
    </row>
    <row r="668" spans="1:10" x14ac:dyDescent="0.2">
      <c r="A668" s="200">
        <v>664</v>
      </c>
      <c r="C668" s="201">
        <v>190.4695046378765</v>
      </c>
      <c r="D668" s="201">
        <v>248.14226905861406</v>
      </c>
      <c r="F668" s="204">
        <v>152.37560371030119</v>
      </c>
      <c r="G668" s="204">
        <v>190.87866850662618</v>
      </c>
      <c r="I668" s="204">
        <v>609.50241484120477</v>
      </c>
      <c r="J668" s="204">
        <v>763.51467402650474</v>
      </c>
    </row>
    <row r="669" spans="1:10" x14ac:dyDescent="0.2">
      <c r="A669" s="200">
        <v>665</v>
      </c>
      <c r="C669" s="201">
        <v>190.54733106948299</v>
      </c>
      <c r="D669" s="201">
        <v>248.14226905861406</v>
      </c>
      <c r="F669" s="204">
        <v>152.43786485558638</v>
      </c>
      <c r="G669" s="204">
        <v>190.87866850662618</v>
      </c>
      <c r="I669" s="204">
        <v>609.75145942234553</v>
      </c>
      <c r="J669" s="204">
        <v>763.51467402650474</v>
      </c>
    </row>
    <row r="670" spans="1:10" x14ac:dyDescent="0.2">
      <c r="A670" s="200">
        <v>666</v>
      </c>
      <c r="C670" s="201">
        <v>190.62504055674555</v>
      </c>
      <c r="D670" s="201">
        <v>248.14226905861406</v>
      </c>
      <c r="F670" s="204">
        <v>152.50003244539644</v>
      </c>
      <c r="G670" s="204">
        <v>190.87866850662618</v>
      </c>
      <c r="I670" s="204">
        <v>610.00012978158577</v>
      </c>
      <c r="J670" s="204">
        <v>763.51467402650474</v>
      </c>
    </row>
    <row r="671" spans="1:10" x14ac:dyDescent="0.2">
      <c r="A671" s="200">
        <v>667</v>
      </c>
      <c r="C671" s="201">
        <v>190.70263345058504</v>
      </c>
      <c r="D671" s="201">
        <v>248.14226905861406</v>
      </c>
      <c r="F671" s="204">
        <v>152.56210676046805</v>
      </c>
      <c r="G671" s="204">
        <v>190.87866850662618</v>
      </c>
      <c r="I671" s="204">
        <v>610.24842704187222</v>
      </c>
      <c r="J671" s="204">
        <v>763.51467402650474</v>
      </c>
    </row>
    <row r="672" spans="1:10" x14ac:dyDescent="0.2">
      <c r="A672" s="200">
        <v>668</v>
      </c>
      <c r="C672" s="201">
        <v>190.78011010034533</v>
      </c>
      <c r="D672" s="201">
        <v>248.14226905861406</v>
      </c>
      <c r="F672" s="204">
        <v>152.62408808027627</v>
      </c>
      <c r="G672" s="204">
        <v>190.87866850662618</v>
      </c>
      <c r="I672" s="204">
        <v>610.49635232110506</v>
      </c>
      <c r="J672" s="204">
        <v>763.51467402650474</v>
      </c>
    </row>
    <row r="673" spans="1:10" x14ac:dyDescent="0.2">
      <c r="A673" s="200">
        <v>669</v>
      </c>
      <c r="C673" s="201">
        <v>190.85747085380251</v>
      </c>
      <c r="D673" s="201">
        <v>248.14226905861406</v>
      </c>
      <c r="F673" s="204">
        <v>152.68597668304201</v>
      </c>
      <c r="G673" s="204">
        <v>190.87866850662618</v>
      </c>
      <c r="I673" s="204">
        <v>610.74390673216806</v>
      </c>
      <c r="J673" s="204">
        <v>763.51467402650474</v>
      </c>
    </row>
    <row r="674" spans="1:10" x14ac:dyDescent="0.2">
      <c r="A674" s="200">
        <v>670</v>
      </c>
      <c r="C674" s="201">
        <v>190.93471605717409</v>
      </c>
      <c r="D674" s="201">
        <v>248.14226905861406</v>
      </c>
      <c r="F674" s="204">
        <v>152.74777284573926</v>
      </c>
      <c r="G674" s="204">
        <v>190.87866850662618</v>
      </c>
      <c r="I674" s="204">
        <v>610.99109138295705</v>
      </c>
      <c r="J674" s="204">
        <v>763.51467402650474</v>
      </c>
    </row>
    <row r="675" spans="1:10" x14ac:dyDescent="0.2">
      <c r="A675" s="200">
        <v>671</v>
      </c>
      <c r="C675" s="201">
        <v>191.01184605512881</v>
      </c>
      <c r="D675" s="201">
        <v>248.14226905861406</v>
      </c>
      <c r="F675" s="204">
        <v>152.80947684410307</v>
      </c>
      <c r="G675" s="204">
        <v>190.87866850662618</v>
      </c>
      <c r="I675" s="204">
        <v>611.23790737641229</v>
      </c>
      <c r="J675" s="204">
        <v>763.51467402650474</v>
      </c>
    </row>
    <row r="676" spans="1:10" x14ac:dyDescent="0.2">
      <c r="A676" s="200">
        <v>672</v>
      </c>
      <c r="C676" s="201">
        <v>191.08886119079537</v>
      </c>
      <c r="D676" s="201">
        <v>248.14226905861406</v>
      </c>
      <c r="F676" s="204">
        <v>152.87108895263628</v>
      </c>
      <c r="G676" s="204">
        <v>190.87866850662618</v>
      </c>
      <c r="I676" s="204">
        <v>611.48435581054514</v>
      </c>
      <c r="J676" s="204">
        <v>763.51467402650474</v>
      </c>
    </row>
    <row r="677" spans="1:10" x14ac:dyDescent="0.2">
      <c r="A677" s="200">
        <v>673</v>
      </c>
      <c r="C677" s="201">
        <v>191.16576180577181</v>
      </c>
      <c r="D677" s="201">
        <v>248.14226905861406</v>
      </c>
      <c r="F677" s="204">
        <v>152.93260944461747</v>
      </c>
      <c r="G677" s="204">
        <v>190.87866850662618</v>
      </c>
      <c r="I677" s="204">
        <v>611.73043777846988</v>
      </c>
      <c r="J677" s="204">
        <v>763.51467402650474</v>
      </c>
    </row>
    <row r="678" spans="1:10" x14ac:dyDescent="0.2">
      <c r="A678" s="200">
        <v>674</v>
      </c>
      <c r="C678" s="201">
        <v>191.24254824013474</v>
      </c>
      <c r="D678" s="201">
        <v>248.14226905861406</v>
      </c>
      <c r="F678" s="204">
        <v>152.99403859210778</v>
      </c>
      <c r="G678" s="204">
        <v>190.87866850662618</v>
      </c>
      <c r="I678" s="204">
        <v>611.97615436843114</v>
      </c>
      <c r="J678" s="204">
        <v>763.51467402650474</v>
      </c>
    </row>
    <row r="679" spans="1:10" x14ac:dyDescent="0.2">
      <c r="A679" s="200">
        <v>675</v>
      </c>
      <c r="C679" s="201">
        <v>191.319220832448</v>
      </c>
      <c r="D679" s="201">
        <v>248.14226905861406</v>
      </c>
      <c r="F679" s="204">
        <v>153.05537666595839</v>
      </c>
      <c r="G679" s="204">
        <v>190.87866850662618</v>
      </c>
      <c r="I679" s="204">
        <v>612.22150666383357</v>
      </c>
      <c r="J679" s="204">
        <v>763.51467402650474</v>
      </c>
    </row>
    <row r="680" spans="1:10" x14ac:dyDescent="0.2">
      <c r="A680" s="200">
        <v>676</v>
      </c>
      <c r="C680" s="201">
        <v>191.39577991977183</v>
      </c>
      <c r="D680" s="201">
        <v>248.14226905861406</v>
      </c>
      <c r="F680" s="204">
        <v>153.11662393581747</v>
      </c>
      <c r="G680" s="204">
        <v>190.87866850662618</v>
      </c>
      <c r="I680" s="204">
        <v>612.46649574326989</v>
      </c>
      <c r="J680" s="204">
        <v>763.51467402650474</v>
      </c>
    </row>
    <row r="681" spans="1:10" x14ac:dyDescent="0.2">
      <c r="A681" s="200">
        <v>677</v>
      </c>
      <c r="C681" s="201">
        <v>191.47222583767183</v>
      </c>
      <c r="D681" s="201">
        <v>248.14226905861406</v>
      </c>
      <c r="F681" s="204">
        <v>153.17778067013745</v>
      </c>
      <c r="G681" s="204">
        <v>190.87866850662618</v>
      </c>
      <c r="I681" s="204">
        <v>612.71112268054981</v>
      </c>
      <c r="J681" s="204">
        <v>763.51467402650474</v>
      </c>
    </row>
    <row r="682" spans="1:10" x14ac:dyDescent="0.2">
      <c r="A682" s="200">
        <v>678</v>
      </c>
      <c r="C682" s="201">
        <v>191.54855892022761</v>
      </c>
      <c r="D682" s="201">
        <v>248.14226905861406</v>
      </c>
      <c r="F682" s="204">
        <v>153.2388471361821</v>
      </c>
      <c r="G682" s="204">
        <v>190.87866850662618</v>
      </c>
      <c r="I682" s="204">
        <v>612.95538854472841</v>
      </c>
      <c r="J682" s="204">
        <v>763.51467402650474</v>
      </c>
    </row>
    <row r="683" spans="1:10" x14ac:dyDescent="0.2">
      <c r="A683" s="200">
        <v>679</v>
      </c>
      <c r="C683" s="201">
        <v>191.62477950004177</v>
      </c>
      <c r="D683" s="201">
        <v>248.14226905861406</v>
      </c>
      <c r="F683" s="204">
        <v>153.29982360003342</v>
      </c>
      <c r="G683" s="204">
        <v>190.87866850662618</v>
      </c>
      <c r="I683" s="204">
        <v>613.19929440013368</v>
      </c>
      <c r="J683" s="204">
        <v>763.51467402650474</v>
      </c>
    </row>
    <row r="684" spans="1:10" x14ac:dyDescent="0.2">
      <c r="A684" s="200">
        <v>680</v>
      </c>
      <c r="C684" s="201">
        <v>191.70088790824835</v>
      </c>
      <c r="D684" s="201">
        <v>248.14226905861406</v>
      </c>
      <c r="F684" s="204">
        <v>153.36071032659868</v>
      </c>
      <c r="G684" s="204">
        <v>190.87866850662618</v>
      </c>
      <c r="I684" s="204">
        <v>613.44284130639471</v>
      </c>
      <c r="J684" s="204">
        <v>763.51467402650474</v>
      </c>
    </row>
    <row r="685" spans="1:10" x14ac:dyDescent="0.2">
      <c r="A685" s="200">
        <v>681</v>
      </c>
      <c r="C685" s="201">
        <v>191.77688447452164</v>
      </c>
      <c r="D685" s="201">
        <v>248.14226905861406</v>
      </c>
      <c r="F685" s="204">
        <v>153.4215075796173</v>
      </c>
      <c r="G685" s="204">
        <v>190.87866850662618</v>
      </c>
      <c r="I685" s="204">
        <v>613.68603031846919</v>
      </c>
      <c r="J685" s="204">
        <v>763.51467402650474</v>
      </c>
    </row>
    <row r="686" spans="1:10" x14ac:dyDescent="0.2">
      <c r="A686" s="200">
        <v>682</v>
      </c>
      <c r="C686" s="201">
        <v>191.8527695270846</v>
      </c>
      <c r="D686" s="201">
        <v>248.14226905861406</v>
      </c>
      <c r="F686" s="204">
        <v>153.48221562166768</v>
      </c>
      <c r="G686" s="204">
        <v>190.87866850662618</v>
      </c>
      <c r="I686" s="204">
        <v>613.92886248667071</v>
      </c>
      <c r="J686" s="204">
        <v>763.51467402650474</v>
      </c>
    </row>
    <row r="687" spans="1:10" x14ac:dyDescent="0.2">
      <c r="A687" s="200">
        <v>683</v>
      </c>
      <c r="C687" s="201">
        <v>191.92854339271759</v>
      </c>
      <c r="D687" s="201">
        <v>248.14226905861406</v>
      </c>
      <c r="F687" s="204">
        <v>153.54283471417406</v>
      </c>
      <c r="G687" s="204">
        <v>190.87866850662618</v>
      </c>
      <c r="I687" s="204">
        <v>614.17133885669625</v>
      </c>
      <c r="J687" s="204">
        <v>763.51467402650474</v>
      </c>
    </row>
    <row r="688" spans="1:10" x14ac:dyDescent="0.2">
      <c r="A688" s="200">
        <v>684</v>
      </c>
      <c r="C688" s="201">
        <v>192.00420639676645</v>
      </c>
      <c r="D688" s="201">
        <v>248.14226905861406</v>
      </c>
      <c r="F688" s="204">
        <v>153.60336511741318</v>
      </c>
      <c r="G688" s="204">
        <v>190.87866850662618</v>
      </c>
      <c r="I688" s="204">
        <v>614.4134604696527</v>
      </c>
      <c r="J688" s="204">
        <v>763.51467402650474</v>
      </c>
    </row>
    <row r="689" spans="1:10" x14ac:dyDescent="0.2">
      <c r="A689" s="200">
        <v>685</v>
      </c>
      <c r="C689" s="201">
        <v>192.07975886315148</v>
      </c>
      <c r="D689" s="201">
        <v>248.14226905861406</v>
      </c>
      <c r="F689" s="204">
        <v>153.66380709052117</v>
      </c>
      <c r="G689" s="204">
        <v>190.87866850662618</v>
      </c>
      <c r="I689" s="204">
        <v>614.6552283620847</v>
      </c>
      <c r="J689" s="204">
        <v>763.51467402650474</v>
      </c>
    </row>
    <row r="690" spans="1:10" x14ac:dyDescent="0.2">
      <c r="A690" s="200">
        <v>686</v>
      </c>
      <c r="C690" s="201">
        <v>192.15520111437493</v>
      </c>
      <c r="D690" s="201">
        <v>248.14226905861406</v>
      </c>
      <c r="F690" s="204">
        <v>153.72416089149996</v>
      </c>
      <c r="G690" s="204">
        <v>190.87866850662618</v>
      </c>
      <c r="I690" s="204">
        <v>614.89664356599985</v>
      </c>
      <c r="J690" s="204">
        <v>763.51467402650474</v>
      </c>
    </row>
    <row r="691" spans="1:10" x14ac:dyDescent="0.2">
      <c r="A691" s="200">
        <v>687</v>
      </c>
      <c r="C691" s="201">
        <v>192.23053347153007</v>
      </c>
      <c r="D691" s="201">
        <v>248.14226905861406</v>
      </c>
      <c r="F691" s="204">
        <v>153.78442677722404</v>
      </c>
      <c r="G691" s="204">
        <v>190.87866850662618</v>
      </c>
      <c r="I691" s="204">
        <v>615.13770710889617</v>
      </c>
      <c r="J691" s="204">
        <v>763.51467402650474</v>
      </c>
    </row>
    <row r="692" spans="1:10" x14ac:dyDescent="0.2">
      <c r="A692" s="200">
        <v>688</v>
      </c>
      <c r="C692" s="201">
        <v>192.30575625430887</v>
      </c>
      <c r="D692" s="201">
        <v>248.14226905861406</v>
      </c>
      <c r="F692" s="204">
        <v>153.84460500344713</v>
      </c>
      <c r="G692" s="204">
        <v>190.87866850662618</v>
      </c>
      <c r="I692" s="204">
        <v>615.37842001378851</v>
      </c>
      <c r="J692" s="204">
        <v>763.51467402650474</v>
      </c>
    </row>
    <row r="693" spans="1:10" x14ac:dyDescent="0.2">
      <c r="A693" s="200">
        <v>689</v>
      </c>
      <c r="C693" s="201">
        <v>192.38086978101035</v>
      </c>
      <c r="D693" s="201">
        <v>248.14226905861406</v>
      </c>
      <c r="F693" s="204">
        <v>153.90469582480824</v>
      </c>
      <c r="G693" s="204">
        <v>190.87866850662618</v>
      </c>
      <c r="I693" s="204">
        <v>615.61878329923297</v>
      </c>
      <c r="J693" s="204">
        <v>763.51467402650474</v>
      </c>
    </row>
    <row r="694" spans="1:10" x14ac:dyDescent="0.2">
      <c r="A694" s="200">
        <v>690</v>
      </c>
      <c r="C694" s="201">
        <v>192.45587436854851</v>
      </c>
      <c r="D694" s="201">
        <v>248.14226905861406</v>
      </c>
      <c r="F694" s="204">
        <v>153.96469949483878</v>
      </c>
      <c r="G694" s="204">
        <v>190.87866850662618</v>
      </c>
      <c r="I694" s="204">
        <v>615.85879797935513</v>
      </c>
      <c r="J694" s="204">
        <v>763.51467402650474</v>
      </c>
    </row>
    <row r="695" spans="1:10" x14ac:dyDescent="0.2">
      <c r="A695" s="200">
        <v>691</v>
      </c>
      <c r="C695" s="201">
        <v>192.53077033246072</v>
      </c>
      <c r="D695" s="201">
        <v>248.14226905861406</v>
      </c>
      <c r="F695" s="204">
        <v>154.02461626596858</v>
      </c>
      <c r="G695" s="204">
        <v>190.87866850662618</v>
      </c>
      <c r="I695" s="204">
        <v>616.0984650638743</v>
      </c>
      <c r="J695" s="204">
        <v>763.51467402650474</v>
      </c>
    </row>
    <row r="696" spans="1:10" x14ac:dyDescent="0.2">
      <c r="A696" s="200">
        <v>692</v>
      </c>
      <c r="C696" s="201">
        <v>192.60555798691516</v>
      </c>
      <c r="D696" s="201">
        <v>248.14226905861406</v>
      </c>
      <c r="F696" s="204">
        <v>154.08444638953213</v>
      </c>
      <c r="G696" s="204">
        <v>190.87866850662618</v>
      </c>
      <c r="I696" s="204">
        <v>616.33778555812853</v>
      </c>
      <c r="J696" s="204">
        <v>763.51467402650474</v>
      </c>
    </row>
    <row r="697" spans="1:10" x14ac:dyDescent="0.2">
      <c r="A697" s="200">
        <v>693</v>
      </c>
      <c r="C697" s="201">
        <v>192.68023764471903</v>
      </c>
      <c r="D697" s="201">
        <v>248.14226905861406</v>
      </c>
      <c r="F697" s="204">
        <v>154.14419011577525</v>
      </c>
      <c r="G697" s="204">
        <v>190.87866850662618</v>
      </c>
      <c r="I697" s="204">
        <v>616.57676046310098</v>
      </c>
      <c r="J697" s="204">
        <v>763.51467402650474</v>
      </c>
    </row>
    <row r="698" spans="1:10" x14ac:dyDescent="0.2">
      <c r="A698" s="200">
        <v>694</v>
      </c>
      <c r="C698" s="201">
        <v>192.75480961732663</v>
      </c>
      <c r="D698" s="201">
        <v>248.14226905861406</v>
      </c>
      <c r="F698" s="204">
        <v>154.20384769386129</v>
      </c>
      <c r="G698" s="204">
        <v>190.87866850662618</v>
      </c>
      <c r="I698" s="204">
        <v>616.81539077544517</v>
      </c>
      <c r="J698" s="204">
        <v>763.51467402650474</v>
      </c>
    </row>
    <row r="699" spans="1:10" x14ac:dyDescent="0.2">
      <c r="A699" s="200">
        <v>695</v>
      </c>
      <c r="C699" s="201">
        <v>192.82927421484644</v>
      </c>
      <c r="D699" s="201">
        <v>248.14226905861406</v>
      </c>
      <c r="F699" s="204">
        <v>154.26341937187715</v>
      </c>
      <c r="G699" s="204">
        <v>190.87866850662618</v>
      </c>
      <c r="I699" s="204">
        <v>617.05367748750859</v>
      </c>
      <c r="J699" s="204">
        <v>763.51467402650474</v>
      </c>
    </row>
    <row r="700" spans="1:10" x14ac:dyDescent="0.2">
      <c r="A700" s="200">
        <v>696</v>
      </c>
      <c r="C700" s="201">
        <v>192.90363174604974</v>
      </c>
      <c r="D700" s="201">
        <v>248.14226905861406</v>
      </c>
      <c r="F700" s="204">
        <v>154.32290539683979</v>
      </c>
      <c r="G700" s="204">
        <v>190.87866850662618</v>
      </c>
      <c r="I700" s="204">
        <v>617.29162158735915</v>
      </c>
      <c r="J700" s="204">
        <v>763.51467402650474</v>
      </c>
    </row>
    <row r="701" spans="1:10" x14ac:dyDescent="0.2">
      <c r="A701" s="200">
        <v>697</v>
      </c>
      <c r="C701" s="201">
        <v>192.9778825183775</v>
      </c>
      <c r="D701" s="201">
        <v>248.14226905861406</v>
      </c>
      <c r="F701" s="204">
        <v>154.38230601470201</v>
      </c>
      <c r="G701" s="204">
        <v>190.87866850662618</v>
      </c>
      <c r="I701" s="204">
        <v>617.52922405880804</v>
      </c>
      <c r="J701" s="204">
        <v>763.51467402650474</v>
      </c>
    </row>
    <row r="702" spans="1:10" x14ac:dyDescent="0.2">
      <c r="A702" s="200">
        <v>698</v>
      </c>
      <c r="C702" s="201">
        <v>193.05202683794855</v>
      </c>
      <c r="D702" s="201">
        <v>248.14226905861406</v>
      </c>
      <c r="F702" s="204">
        <v>154.44162147035885</v>
      </c>
      <c r="G702" s="204">
        <v>190.87866850662618</v>
      </c>
      <c r="I702" s="204">
        <v>617.76648588143541</v>
      </c>
      <c r="J702" s="204">
        <v>763.51467402650474</v>
      </c>
    </row>
    <row r="703" spans="1:10" x14ac:dyDescent="0.2">
      <c r="A703" s="200">
        <v>699</v>
      </c>
      <c r="C703" s="201">
        <v>193.12606500956704</v>
      </c>
      <c r="D703" s="201">
        <v>248.14226905861406</v>
      </c>
      <c r="F703" s="204">
        <v>154.50085200765363</v>
      </c>
      <c r="G703" s="204">
        <v>190.87866850662618</v>
      </c>
      <c r="I703" s="204">
        <v>618.00340803061454</v>
      </c>
      <c r="J703" s="204">
        <v>763.51467402650474</v>
      </c>
    </row>
    <row r="704" spans="1:10" x14ac:dyDescent="0.2">
      <c r="A704" s="200">
        <v>700</v>
      </c>
      <c r="C704" s="201">
        <v>193.19999733672967</v>
      </c>
      <c r="D704" s="201">
        <v>248.14226905861406</v>
      </c>
      <c r="F704" s="204">
        <v>154.55999786938372</v>
      </c>
      <c r="G704" s="204">
        <v>190.87866850662618</v>
      </c>
      <c r="I704" s="204">
        <v>618.23999147753489</v>
      </c>
      <c r="J704" s="204">
        <v>763.51467402650474</v>
      </c>
    </row>
    <row r="705" spans="1:10" x14ac:dyDescent="0.2">
      <c r="A705" s="200">
        <v>701</v>
      </c>
      <c r="C705" s="201">
        <v>193.27382412163351</v>
      </c>
      <c r="D705" s="201">
        <v>248.14226905861406</v>
      </c>
      <c r="F705" s="204">
        <v>154.61905929730685</v>
      </c>
      <c r="G705" s="204">
        <v>190.87866850662618</v>
      </c>
      <c r="I705" s="204">
        <v>618.47623718922739</v>
      </c>
      <c r="J705" s="204">
        <v>763.51467402650474</v>
      </c>
    </row>
    <row r="706" spans="1:10" x14ac:dyDescent="0.2">
      <c r="A706" s="200">
        <v>702</v>
      </c>
      <c r="C706" s="201">
        <v>193.34754566518319</v>
      </c>
      <c r="D706" s="201">
        <v>248.14226905861406</v>
      </c>
      <c r="F706" s="204">
        <v>154.67803653214654</v>
      </c>
      <c r="G706" s="204">
        <v>190.87866850662618</v>
      </c>
      <c r="I706" s="204">
        <v>618.71214612858614</v>
      </c>
      <c r="J706" s="204">
        <v>763.51467402650474</v>
      </c>
    </row>
    <row r="707" spans="1:10" x14ac:dyDescent="0.2">
      <c r="A707" s="200">
        <v>703</v>
      </c>
      <c r="C707" s="201">
        <v>193.42116226699846</v>
      </c>
      <c r="D707" s="201">
        <v>248.14226905861406</v>
      </c>
      <c r="F707" s="204">
        <v>154.73692981359878</v>
      </c>
      <c r="G707" s="204">
        <v>190.87866850662618</v>
      </c>
      <c r="I707" s="204">
        <v>618.94771925439511</v>
      </c>
      <c r="J707" s="204">
        <v>763.51467402650474</v>
      </c>
    </row>
    <row r="708" spans="1:10" x14ac:dyDescent="0.2">
      <c r="A708" s="200">
        <v>704</v>
      </c>
      <c r="C708" s="201">
        <v>193.49467422542114</v>
      </c>
      <c r="D708" s="201">
        <v>248.14226905861406</v>
      </c>
      <c r="F708" s="204">
        <v>154.7957393803369</v>
      </c>
      <c r="G708" s="204">
        <v>190.87866850662618</v>
      </c>
      <c r="I708" s="204">
        <v>619.18295752134759</v>
      </c>
      <c r="J708" s="204">
        <v>763.51467402650474</v>
      </c>
    </row>
    <row r="709" spans="1:10" x14ac:dyDescent="0.2">
      <c r="A709" s="200">
        <v>705</v>
      </c>
      <c r="C709" s="201">
        <v>193.56808183752293</v>
      </c>
      <c r="D709" s="201">
        <v>248.14226905861406</v>
      </c>
      <c r="F709" s="204">
        <v>154.85446547001834</v>
      </c>
      <c r="G709" s="204">
        <v>190.87866850662618</v>
      </c>
      <c r="I709" s="204">
        <v>619.41786188007336</v>
      </c>
      <c r="J709" s="204">
        <v>763.51467402650474</v>
      </c>
    </row>
    <row r="710" spans="1:10" x14ac:dyDescent="0.2">
      <c r="A710" s="200">
        <v>706</v>
      </c>
      <c r="C710" s="201">
        <v>193.64138539911198</v>
      </c>
      <c r="D710" s="201">
        <v>248.14226905861406</v>
      </c>
      <c r="F710" s="204">
        <v>154.91310831928962</v>
      </c>
      <c r="G710" s="204">
        <v>190.87866850662618</v>
      </c>
      <c r="I710" s="204">
        <v>619.65243327715848</v>
      </c>
      <c r="J710" s="204">
        <v>763.51467402650474</v>
      </c>
    </row>
    <row r="711" spans="1:10" x14ac:dyDescent="0.2">
      <c r="A711" s="200">
        <v>707</v>
      </c>
      <c r="C711" s="201">
        <v>193.71458520474059</v>
      </c>
      <c r="D711" s="201">
        <v>248.14226905861406</v>
      </c>
      <c r="F711" s="204">
        <v>154.97166816379249</v>
      </c>
      <c r="G711" s="204">
        <v>190.87866850662618</v>
      </c>
      <c r="I711" s="204">
        <v>619.88667265516995</v>
      </c>
      <c r="J711" s="204">
        <v>763.51467402650474</v>
      </c>
    </row>
    <row r="712" spans="1:10" x14ac:dyDescent="0.2">
      <c r="A712" s="200">
        <v>708</v>
      </c>
      <c r="C712" s="201">
        <v>193.78768154771186</v>
      </c>
      <c r="D712" s="201">
        <v>248.14226905861406</v>
      </c>
      <c r="F712" s="204">
        <v>155.03014523816947</v>
      </c>
      <c r="G712" s="204">
        <v>190.87866850662618</v>
      </c>
      <c r="I712" s="204">
        <v>620.12058095267787</v>
      </c>
      <c r="J712" s="204">
        <v>763.51467402650474</v>
      </c>
    </row>
    <row r="713" spans="1:10" x14ac:dyDescent="0.2">
      <c r="A713" s="200">
        <v>709</v>
      </c>
      <c r="C713" s="201">
        <v>193.86067472008719</v>
      </c>
      <c r="D713" s="201">
        <v>248.14226905861406</v>
      </c>
      <c r="F713" s="204">
        <v>155.08853977606972</v>
      </c>
      <c r="G713" s="204">
        <v>190.87866850662618</v>
      </c>
      <c r="I713" s="204">
        <v>620.35415910427889</v>
      </c>
      <c r="J713" s="204">
        <v>763.51467402650474</v>
      </c>
    </row>
    <row r="714" spans="1:10" x14ac:dyDescent="0.2">
      <c r="A714" s="200">
        <v>710</v>
      </c>
      <c r="C714" s="201">
        <v>193.93356501269284</v>
      </c>
      <c r="D714" s="201">
        <v>248.14226905861406</v>
      </c>
      <c r="F714" s="204">
        <v>155.14685201015425</v>
      </c>
      <c r="G714" s="204">
        <v>190.87866850662618</v>
      </c>
      <c r="I714" s="204">
        <v>620.58740804061699</v>
      </c>
      <c r="J714" s="204">
        <v>763.51467402650474</v>
      </c>
    </row>
    <row r="715" spans="1:10" x14ac:dyDescent="0.2">
      <c r="A715" s="200">
        <v>711</v>
      </c>
      <c r="C715" s="201">
        <v>194.00635271512721</v>
      </c>
      <c r="D715" s="201">
        <v>248.14226905861406</v>
      </c>
      <c r="F715" s="204">
        <v>155.20508217210178</v>
      </c>
      <c r="G715" s="204">
        <v>190.87866850662618</v>
      </c>
      <c r="I715" s="204">
        <v>620.82032868840713</v>
      </c>
      <c r="J715" s="204">
        <v>763.51467402650474</v>
      </c>
    </row>
    <row r="716" spans="1:10" x14ac:dyDescent="0.2">
      <c r="A716" s="200">
        <v>712</v>
      </c>
      <c r="C716" s="201">
        <v>194.0790381157677</v>
      </c>
      <c r="D716" s="201">
        <v>248.14226905861406</v>
      </c>
      <c r="F716" s="204">
        <v>155.26323049261418</v>
      </c>
      <c r="G716" s="204">
        <v>190.87866850662618</v>
      </c>
      <c r="I716" s="204">
        <v>621.05292197045674</v>
      </c>
      <c r="J716" s="204">
        <v>763.51467402650474</v>
      </c>
    </row>
    <row r="717" spans="1:10" x14ac:dyDescent="0.2">
      <c r="A717" s="200">
        <v>713</v>
      </c>
      <c r="C717" s="201">
        <v>194.15162150177724</v>
      </c>
      <c r="D717" s="201">
        <v>248.14226905861406</v>
      </c>
      <c r="F717" s="204">
        <v>155.32129720142177</v>
      </c>
      <c r="G717" s="204">
        <v>190.87866850662618</v>
      </c>
      <c r="I717" s="204">
        <v>621.28518880568708</v>
      </c>
      <c r="J717" s="204">
        <v>763.51467402650474</v>
      </c>
    </row>
    <row r="718" spans="1:10" x14ac:dyDescent="0.2">
      <c r="A718" s="200">
        <v>714</v>
      </c>
      <c r="C718" s="201">
        <v>194.22410315911145</v>
      </c>
      <c r="D718" s="201">
        <v>248.14226905861406</v>
      </c>
      <c r="F718" s="204">
        <v>155.37928252728915</v>
      </c>
      <c r="G718" s="204">
        <v>190.87866850662618</v>
      </c>
      <c r="I718" s="204">
        <v>621.5171301091566</v>
      </c>
      <c r="J718" s="204">
        <v>763.51467402650474</v>
      </c>
    </row>
    <row r="719" spans="1:10" x14ac:dyDescent="0.2">
      <c r="A719" s="200">
        <v>715</v>
      </c>
      <c r="C719" s="201">
        <v>194.2964833725255</v>
      </c>
      <c r="D719" s="201">
        <v>248.14226905861406</v>
      </c>
      <c r="F719" s="204">
        <v>155.43718669802041</v>
      </c>
      <c r="G719" s="204">
        <v>190.87866850662618</v>
      </c>
      <c r="I719" s="204">
        <v>621.74874679208165</v>
      </c>
      <c r="J719" s="204">
        <v>763.51467402650474</v>
      </c>
    </row>
    <row r="720" spans="1:10" x14ac:dyDescent="0.2">
      <c r="A720" s="200">
        <v>716</v>
      </c>
      <c r="C720" s="201">
        <v>194.36876242558037</v>
      </c>
      <c r="D720" s="201">
        <v>248.14226905861406</v>
      </c>
      <c r="F720" s="204">
        <v>155.49500994046431</v>
      </c>
      <c r="G720" s="204">
        <v>190.87866850662618</v>
      </c>
      <c r="I720" s="204">
        <v>621.98003976185726</v>
      </c>
      <c r="J720" s="204">
        <v>763.51467402650474</v>
      </c>
    </row>
    <row r="721" spans="1:10" x14ac:dyDescent="0.2">
      <c r="A721" s="200">
        <v>717</v>
      </c>
      <c r="C721" s="201">
        <v>194.44094060064981</v>
      </c>
      <c r="D721" s="201">
        <v>248.14226905861406</v>
      </c>
      <c r="F721" s="204">
        <v>155.55275248051987</v>
      </c>
      <c r="G721" s="204">
        <v>190.87866850662618</v>
      </c>
      <c r="I721" s="204">
        <v>622.21100992207948</v>
      </c>
      <c r="J721" s="204">
        <v>763.51467402650474</v>
      </c>
    </row>
    <row r="722" spans="1:10" x14ac:dyDescent="0.2">
      <c r="A722" s="200">
        <v>718</v>
      </c>
      <c r="C722" s="201">
        <v>194.51301817892701</v>
      </c>
      <c r="D722" s="201">
        <v>248.14226905861406</v>
      </c>
      <c r="F722" s="204">
        <v>155.61041454314162</v>
      </c>
      <c r="G722" s="204">
        <v>190.87866850662618</v>
      </c>
      <c r="I722" s="204">
        <v>622.44165817256646</v>
      </c>
      <c r="J722" s="204">
        <v>763.51467402650474</v>
      </c>
    </row>
    <row r="723" spans="1:10" x14ac:dyDescent="0.2">
      <c r="A723" s="200">
        <v>719</v>
      </c>
      <c r="C723" s="201">
        <v>194.58499544043096</v>
      </c>
      <c r="D723" s="201">
        <v>248.14226905861406</v>
      </c>
      <c r="F723" s="204">
        <v>155.66799635234477</v>
      </c>
      <c r="G723" s="204">
        <v>190.87866850662618</v>
      </c>
      <c r="I723" s="204">
        <v>622.67198540937909</v>
      </c>
      <c r="J723" s="204">
        <v>763.51467402650474</v>
      </c>
    </row>
    <row r="724" spans="1:10" x14ac:dyDescent="0.2">
      <c r="A724" s="200">
        <v>720</v>
      </c>
      <c r="C724" s="201">
        <v>194.65687266401321</v>
      </c>
      <c r="D724" s="201">
        <v>248.14226905861406</v>
      </c>
      <c r="F724" s="204">
        <v>155.72549813121057</v>
      </c>
      <c r="G724" s="204">
        <v>190.87866850662618</v>
      </c>
      <c r="I724" s="204">
        <v>622.90199252484229</v>
      </c>
      <c r="J724" s="204">
        <v>763.51467402650474</v>
      </c>
    </row>
    <row r="725" spans="1:10" x14ac:dyDescent="0.2">
      <c r="A725" s="200">
        <v>721</v>
      </c>
      <c r="C725" s="201">
        <v>194.72865012736412</v>
      </c>
      <c r="D725" s="201">
        <v>248.14226905861406</v>
      </c>
      <c r="F725" s="204">
        <v>155.78292010189128</v>
      </c>
      <c r="G725" s="204">
        <v>190.87866850662618</v>
      </c>
      <c r="I725" s="204">
        <v>623.13168040756511</v>
      </c>
      <c r="J725" s="204">
        <v>763.51467402650474</v>
      </c>
    </row>
    <row r="726" spans="1:10" x14ac:dyDescent="0.2">
      <c r="A726" s="200">
        <v>722</v>
      </c>
      <c r="C726" s="201">
        <v>194.8003281070194</v>
      </c>
      <c r="D726" s="201">
        <v>248.14226905861406</v>
      </c>
      <c r="F726" s="204">
        <v>155.84026248561548</v>
      </c>
      <c r="G726" s="204">
        <v>190.87866850662618</v>
      </c>
      <c r="I726" s="204">
        <v>623.36104994246193</v>
      </c>
      <c r="J726" s="204">
        <v>763.51467402650474</v>
      </c>
    </row>
    <row r="727" spans="1:10" x14ac:dyDescent="0.2">
      <c r="A727" s="200">
        <v>723</v>
      </c>
      <c r="C727" s="201">
        <v>194.87190687836667</v>
      </c>
      <c r="D727" s="201">
        <v>248.14226905861406</v>
      </c>
      <c r="F727" s="204">
        <v>155.89752550269336</v>
      </c>
      <c r="G727" s="204">
        <v>190.87866850662618</v>
      </c>
      <c r="I727" s="204">
        <v>623.59010201077342</v>
      </c>
      <c r="J727" s="204">
        <v>763.51467402650474</v>
      </c>
    </row>
    <row r="728" spans="1:10" x14ac:dyDescent="0.2">
      <c r="A728" s="200">
        <v>724</v>
      </c>
      <c r="C728" s="201">
        <v>194.94338671565154</v>
      </c>
      <c r="D728" s="201">
        <v>248.14226905861406</v>
      </c>
      <c r="F728" s="204">
        <v>155.95470937252122</v>
      </c>
      <c r="G728" s="204">
        <v>190.87866850662618</v>
      </c>
      <c r="I728" s="204">
        <v>623.81883749008489</v>
      </c>
      <c r="J728" s="204">
        <v>763.51467402650474</v>
      </c>
    </row>
    <row r="729" spans="1:10" x14ac:dyDescent="0.2">
      <c r="A729" s="200">
        <v>725</v>
      </c>
      <c r="C729" s="201">
        <v>195.01476789198404</v>
      </c>
      <c r="D729" s="201">
        <v>248.14226905861406</v>
      </c>
      <c r="F729" s="204">
        <v>156.01181431358722</v>
      </c>
      <c r="G729" s="204">
        <v>190.87866850662618</v>
      </c>
      <c r="I729" s="204">
        <v>624.04725725434889</v>
      </c>
      <c r="J729" s="204">
        <v>763.51467402650474</v>
      </c>
    </row>
    <row r="730" spans="1:10" x14ac:dyDescent="0.2">
      <c r="A730" s="200">
        <v>726</v>
      </c>
      <c r="C730" s="201">
        <v>195.08605067934488</v>
      </c>
      <c r="D730" s="201">
        <v>248.14226905861406</v>
      </c>
      <c r="F730" s="204">
        <v>156.06884054347589</v>
      </c>
      <c r="G730" s="204">
        <v>190.87866850662618</v>
      </c>
      <c r="I730" s="204">
        <v>624.27536217390355</v>
      </c>
      <c r="J730" s="204">
        <v>763.51467402650474</v>
      </c>
    </row>
    <row r="731" spans="1:10" x14ac:dyDescent="0.2">
      <c r="A731" s="200">
        <v>727</v>
      </c>
      <c r="C731" s="201">
        <v>195.15723534859163</v>
      </c>
      <c r="D731" s="201">
        <v>248.14226905861406</v>
      </c>
      <c r="F731" s="204">
        <v>156.12578827887333</v>
      </c>
      <c r="G731" s="204">
        <v>190.87866850662618</v>
      </c>
      <c r="I731" s="204">
        <v>624.50315311549332</v>
      </c>
      <c r="J731" s="204">
        <v>763.51467402650474</v>
      </c>
    </row>
    <row r="732" spans="1:10" x14ac:dyDescent="0.2">
      <c r="A732" s="200">
        <v>728</v>
      </c>
      <c r="C732" s="201">
        <v>195.22832216946492</v>
      </c>
      <c r="D732" s="201">
        <v>248.14226905861406</v>
      </c>
      <c r="F732" s="204">
        <v>156.18265773557195</v>
      </c>
      <c r="G732" s="204">
        <v>190.87866850662618</v>
      </c>
      <c r="I732" s="204">
        <v>624.7306309422878</v>
      </c>
      <c r="J732" s="204">
        <v>763.51467402650474</v>
      </c>
    </row>
    <row r="733" spans="1:10" x14ac:dyDescent="0.2">
      <c r="A733" s="200">
        <v>729</v>
      </c>
      <c r="C733" s="201">
        <v>195.29931141059464</v>
      </c>
      <c r="D733" s="201">
        <v>248.14226905861406</v>
      </c>
      <c r="F733" s="204">
        <v>156.23944912847568</v>
      </c>
      <c r="G733" s="204">
        <v>190.87866850662618</v>
      </c>
      <c r="I733" s="204">
        <v>624.95779651390274</v>
      </c>
      <c r="J733" s="204">
        <v>763.51467402650474</v>
      </c>
    </row>
    <row r="734" spans="1:10" x14ac:dyDescent="0.2">
      <c r="A734" s="200">
        <v>730</v>
      </c>
      <c r="C734" s="201">
        <v>195.37020333950585</v>
      </c>
      <c r="D734" s="201">
        <v>248.14226905861406</v>
      </c>
      <c r="F734" s="204">
        <v>156.29616267160466</v>
      </c>
      <c r="G734" s="204">
        <v>190.87866850662618</v>
      </c>
      <c r="I734" s="204">
        <v>625.18465068641865</v>
      </c>
      <c r="J734" s="204">
        <v>763.51467402650474</v>
      </c>
    </row>
    <row r="735" spans="1:10" x14ac:dyDescent="0.2">
      <c r="A735" s="200">
        <v>731</v>
      </c>
      <c r="C735" s="201">
        <v>195.44099822262504</v>
      </c>
      <c r="D735" s="201">
        <v>248.14226905861406</v>
      </c>
      <c r="F735" s="204">
        <v>156.35279857810002</v>
      </c>
      <c r="G735" s="204">
        <v>190.87866850662618</v>
      </c>
      <c r="I735" s="204">
        <v>625.41119431240008</v>
      </c>
      <c r="J735" s="204">
        <v>763.51467402650474</v>
      </c>
    </row>
    <row r="736" spans="1:10" x14ac:dyDescent="0.2">
      <c r="A736" s="200">
        <v>732</v>
      </c>
      <c r="C736" s="201">
        <v>195.51169632528601</v>
      </c>
      <c r="D736" s="201">
        <v>248.14226905861406</v>
      </c>
      <c r="F736" s="204">
        <v>156.40935706022881</v>
      </c>
      <c r="G736" s="204">
        <v>190.87866850662618</v>
      </c>
      <c r="I736" s="204">
        <v>625.63742824091526</v>
      </c>
      <c r="J736" s="204">
        <v>763.51467402650474</v>
      </c>
    </row>
    <row r="737" spans="1:10" x14ac:dyDescent="0.2">
      <c r="A737" s="200">
        <v>733</v>
      </c>
      <c r="C737" s="201">
        <v>195.58229791173588</v>
      </c>
      <c r="D737" s="201">
        <v>248.14226905861406</v>
      </c>
      <c r="F737" s="204">
        <v>156.46583832938873</v>
      </c>
      <c r="G737" s="204">
        <v>190.87866850662618</v>
      </c>
      <c r="I737" s="204">
        <v>625.86335331755492</v>
      </c>
      <c r="J737" s="204">
        <v>763.51467402650474</v>
      </c>
    </row>
    <row r="738" spans="1:10" x14ac:dyDescent="0.2">
      <c r="A738" s="200">
        <v>734</v>
      </c>
      <c r="C738" s="201">
        <v>195.65280324514097</v>
      </c>
      <c r="D738" s="201">
        <v>248.14226905861406</v>
      </c>
      <c r="F738" s="204">
        <v>156.52224259611276</v>
      </c>
      <c r="G738" s="204">
        <v>190.87866850662618</v>
      </c>
      <c r="I738" s="204">
        <v>626.08897038445104</v>
      </c>
      <c r="J738" s="204">
        <v>763.51467402650474</v>
      </c>
    </row>
    <row r="739" spans="1:10" x14ac:dyDescent="0.2">
      <c r="A739" s="200">
        <v>735</v>
      </c>
      <c r="C739" s="201">
        <v>195.72321258759285</v>
      </c>
      <c r="D739" s="201">
        <v>248.14226905861406</v>
      </c>
      <c r="F739" s="204">
        <v>156.57857007007428</v>
      </c>
      <c r="G739" s="204">
        <v>190.87866850662618</v>
      </c>
      <c r="I739" s="204">
        <v>626.31428028029711</v>
      </c>
      <c r="J739" s="204">
        <v>763.51467402650474</v>
      </c>
    </row>
    <row r="740" spans="1:10" x14ac:dyDescent="0.2">
      <c r="A740" s="200">
        <v>736</v>
      </c>
      <c r="C740" s="201">
        <v>195.79352620011377</v>
      </c>
      <c r="D740" s="201">
        <v>248.14226905861406</v>
      </c>
      <c r="F740" s="204">
        <v>156.63482096009102</v>
      </c>
      <c r="G740" s="204">
        <v>190.87866850662618</v>
      </c>
      <c r="I740" s="204">
        <v>626.53928384036408</v>
      </c>
      <c r="J740" s="204">
        <v>763.51467402650474</v>
      </c>
    </row>
    <row r="741" spans="1:10" x14ac:dyDescent="0.2">
      <c r="A741" s="200">
        <v>737</v>
      </c>
      <c r="C741" s="201">
        <v>195.86374434266298</v>
      </c>
      <c r="D741" s="201">
        <v>248.14226905861406</v>
      </c>
      <c r="F741" s="204">
        <v>156.69099547413037</v>
      </c>
      <c r="G741" s="204">
        <v>190.87866850662618</v>
      </c>
      <c r="I741" s="204">
        <v>626.7639818965215</v>
      </c>
      <c r="J741" s="204">
        <v>763.51467402650474</v>
      </c>
    </row>
    <row r="742" spans="1:10" x14ac:dyDescent="0.2">
      <c r="A742" s="200">
        <v>738</v>
      </c>
      <c r="C742" s="201">
        <v>195.9338672741423</v>
      </c>
      <c r="D742" s="201">
        <v>248.14226905861406</v>
      </c>
      <c r="F742" s="204">
        <v>156.74709381931382</v>
      </c>
      <c r="G742" s="204">
        <v>190.87866850662618</v>
      </c>
      <c r="I742" s="204">
        <v>626.98837527725527</v>
      </c>
      <c r="J742" s="204">
        <v>763.51467402650474</v>
      </c>
    </row>
    <row r="743" spans="1:10" x14ac:dyDescent="0.2">
      <c r="A743" s="200">
        <v>739</v>
      </c>
      <c r="C743" s="201">
        <v>196.00389525240172</v>
      </c>
      <c r="D743" s="201">
        <v>248.14226905861406</v>
      </c>
      <c r="F743" s="204">
        <v>156.80311620192134</v>
      </c>
      <c r="G743" s="204">
        <v>190.87866850662618</v>
      </c>
      <c r="I743" s="204">
        <v>627.21246480768536</v>
      </c>
      <c r="J743" s="204">
        <v>763.51467402650474</v>
      </c>
    </row>
    <row r="744" spans="1:10" x14ac:dyDescent="0.2">
      <c r="A744" s="200">
        <v>740</v>
      </c>
      <c r="C744" s="201">
        <v>196.07382853424511</v>
      </c>
      <c r="D744" s="201">
        <v>248.14226905861406</v>
      </c>
      <c r="F744" s="204">
        <v>156.85906282739612</v>
      </c>
      <c r="G744" s="204">
        <v>190.87866850662618</v>
      </c>
      <c r="I744" s="204">
        <v>627.43625130958446</v>
      </c>
      <c r="J744" s="204">
        <v>763.51467402650474</v>
      </c>
    </row>
    <row r="745" spans="1:10" x14ac:dyDescent="0.2">
      <c r="A745" s="200">
        <v>741</v>
      </c>
      <c r="C745" s="201">
        <v>196.14366737543611</v>
      </c>
      <c r="D745" s="201">
        <v>248.14226905861406</v>
      </c>
      <c r="F745" s="204">
        <v>156.9149339003489</v>
      </c>
      <c r="G745" s="204">
        <v>190.87866850662618</v>
      </c>
      <c r="I745" s="204">
        <v>627.6597356013956</v>
      </c>
      <c r="J745" s="204">
        <v>763.51467402650474</v>
      </c>
    </row>
    <row r="746" spans="1:10" x14ac:dyDescent="0.2">
      <c r="A746" s="200">
        <v>742</v>
      </c>
      <c r="C746" s="201">
        <v>196.21341203070344</v>
      </c>
      <c r="D746" s="201">
        <v>248.14226905861406</v>
      </c>
      <c r="F746" s="204">
        <v>156.97072962456275</v>
      </c>
      <c r="G746" s="204">
        <v>190.87866850662618</v>
      </c>
      <c r="I746" s="204">
        <v>627.882918498251</v>
      </c>
      <c r="J746" s="204">
        <v>763.51467402650474</v>
      </c>
    </row>
    <row r="747" spans="1:10" x14ac:dyDescent="0.2">
      <c r="A747" s="200">
        <v>743</v>
      </c>
      <c r="C747" s="201">
        <v>196.28306275374675</v>
      </c>
      <c r="D747" s="201">
        <v>248.14226905861406</v>
      </c>
      <c r="F747" s="204">
        <v>157.02645020299738</v>
      </c>
      <c r="G747" s="204">
        <v>190.87866850662618</v>
      </c>
      <c r="I747" s="204">
        <v>628.10580081198952</v>
      </c>
      <c r="J747" s="204">
        <v>763.51467402650474</v>
      </c>
    </row>
    <row r="748" spans="1:10" x14ac:dyDescent="0.2">
      <c r="A748" s="200">
        <v>744</v>
      </c>
      <c r="C748" s="201">
        <v>196.35261979724189</v>
      </c>
      <c r="D748" s="201">
        <v>248.14226905861406</v>
      </c>
      <c r="F748" s="204">
        <v>157.08209583779347</v>
      </c>
      <c r="G748" s="204">
        <v>190.87866850662618</v>
      </c>
      <c r="I748" s="204">
        <v>628.3283833511739</v>
      </c>
      <c r="J748" s="204">
        <v>763.51467402650474</v>
      </c>
    </row>
    <row r="749" spans="1:10" x14ac:dyDescent="0.2">
      <c r="A749" s="200">
        <v>745</v>
      </c>
      <c r="C749" s="201">
        <v>196.42208341284655</v>
      </c>
      <c r="D749" s="201">
        <v>248.14226905861406</v>
      </c>
      <c r="F749" s="204">
        <v>157.13766673027723</v>
      </c>
      <c r="G749" s="204">
        <v>190.87866850662618</v>
      </c>
      <c r="I749" s="204">
        <v>628.55066692110893</v>
      </c>
      <c r="J749" s="204">
        <v>763.51467402650474</v>
      </c>
    </row>
    <row r="750" spans="1:10" x14ac:dyDescent="0.2">
      <c r="A750" s="200">
        <v>746</v>
      </c>
      <c r="C750" s="201">
        <v>196.49145385120582</v>
      </c>
      <c r="D750" s="201">
        <v>248.14226905861406</v>
      </c>
      <c r="F750" s="204">
        <v>157.19316308096464</v>
      </c>
      <c r="G750" s="204">
        <v>190.87866850662618</v>
      </c>
      <c r="I750" s="204">
        <v>628.77265232385855</v>
      </c>
      <c r="J750" s="204">
        <v>763.51467402650474</v>
      </c>
    </row>
    <row r="751" spans="1:10" x14ac:dyDescent="0.2">
      <c r="A751" s="200">
        <v>747</v>
      </c>
      <c r="C751" s="201">
        <v>196.56073136195749</v>
      </c>
      <c r="D751" s="201">
        <v>248.14226905861406</v>
      </c>
      <c r="F751" s="204">
        <v>157.24858508956601</v>
      </c>
      <c r="G751" s="204">
        <v>190.87866850662618</v>
      </c>
      <c r="I751" s="204">
        <v>628.99434035826403</v>
      </c>
      <c r="J751" s="204">
        <v>763.51467402650474</v>
      </c>
    </row>
    <row r="752" spans="1:10" x14ac:dyDescent="0.2">
      <c r="A752" s="200">
        <v>748</v>
      </c>
      <c r="C752" s="201">
        <v>196.6299161937373</v>
      </c>
      <c r="D752" s="201">
        <v>248.14226905861406</v>
      </c>
      <c r="F752" s="204">
        <v>157.30393295498985</v>
      </c>
      <c r="G752" s="204">
        <v>190.87866850662618</v>
      </c>
      <c r="I752" s="204">
        <v>629.21573181995939</v>
      </c>
      <c r="J752" s="204">
        <v>763.51467402650474</v>
      </c>
    </row>
    <row r="753" spans="1:10" x14ac:dyDescent="0.2">
      <c r="A753" s="200">
        <v>749</v>
      </c>
      <c r="C753" s="201">
        <v>196.69900859418462</v>
      </c>
      <c r="D753" s="201">
        <v>248.14226905861406</v>
      </c>
      <c r="F753" s="204">
        <v>157.3592068753477</v>
      </c>
      <c r="G753" s="204">
        <v>190.87866850662618</v>
      </c>
      <c r="I753" s="204">
        <v>629.43682750139078</v>
      </c>
      <c r="J753" s="204">
        <v>763.51467402650474</v>
      </c>
    </row>
    <row r="754" spans="1:10" x14ac:dyDescent="0.2">
      <c r="A754" s="200">
        <v>750</v>
      </c>
      <c r="C754" s="201">
        <v>196.76800880994756</v>
      </c>
      <c r="D754" s="201">
        <v>248.14226905861406</v>
      </c>
      <c r="F754" s="204">
        <v>157.41440704795804</v>
      </c>
      <c r="G754" s="204">
        <v>190.87866850662618</v>
      </c>
      <c r="I754" s="204">
        <v>629.65762819183215</v>
      </c>
      <c r="J754" s="204">
        <v>763.51467402650474</v>
      </c>
    </row>
    <row r="755" spans="1:10" x14ac:dyDescent="0.2">
      <c r="A755" s="200">
        <v>751</v>
      </c>
      <c r="C755" s="201">
        <v>196.8369170866882</v>
      </c>
      <c r="D755" s="201">
        <v>248.14226905861406</v>
      </c>
      <c r="F755" s="204">
        <v>157.46953366935057</v>
      </c>
      <c r="G755" s="204">
        <v>190.87866850662618</v>
      </c>
      <c r="I755" s="204">
        <v>629.87813467740227</v>
      </c>
      <c r="J755" s="204">
        <v>763.51467402650474</v>
      </c>
    </row>
    <row r="756" spans="1:10" x14ac:dyDescent="0.2">
      <c r="A756" s="200">
        <v>752</v>
      </c>
      <c r="C756" s="201">
        <v>196.90573366908814</v>
      </c>
      <c r="D756" s="201">
        <v>248.14226905861406</v>
      </c>
      <c r="F756" s="204">
        <v>157.52458693527052</v>
      </c>
      <c r="G756" s="204">
        <v>190.87866850662618</v>
      </c>
      <c r="I756" s="204">
        <v>630.09834774108208</v>
      </c>
      <c r="J756" s="204">
        <v>763.51467402650474</v>
      </c>
    </row>
    <row r="757" spans="1:10" x14ac:dyDescent="0.2">
      <c r="A757" s="200">
        <v>753</v>
      </c>
      <c r="C757" s="201">
        <v>196.9744588008532</v>
      </c>
      <c r="D757" s="201">
        <v>248.14226905861406</v>
      </c>
      <c r="F757" s="204">
        <v>157.57956704068258</v>
      </c>
      <c r="G757" s="204">
        <v>190.87866850662618</v>
      </c>
      <c r="I757" s="204">
        <v>630.31826816273031</v>
      </c>
      <c r="J757" s="204">
        <v>763.51467402650474</v>
      </c>
    </row>
    <row r="758" spans="1:10" x14ac:dyDescent="0.2">
      <c r="A758" s="200">
        <v>754</v>
      </c>
      <c r="C758" s="201">
        <v>197.04309272471932</v>
      </c>
      <c r="D758" s="201">
        <v>248.14226905861406</v>
      </c>
      <c r="F758" s="204">
        <v>157.63447417977545</v>
      </c>
      <c r="G758" s="204">
        <v>190.87866850662618</v>
      </c>
      <c r="I758" s="204">
        <v>630.53789671910181</v>
      </c>
      <c r="J758" s="204">
        <v>763.51467402650474</v>
      </c>
    </row>
    <row r="759" spans="1:10" x14ac:dyDescent="0.2">
      <c r="A759" s="200">
        <v>755</v>
      </c>
      <c r="C759" s="201">
        <v>197.11163568245684</v>
      </c>
      <c r="D759" s="201">
        <v>248.14226905861406</v>
      </c>
      <c r="F759" s="204">
        <v>157.68930854596545</v>
      </c>
      <c r="G759" s="204">
        <v>190.87866850662618</v>
      </c>
      <c r="I759" s="204">
        <v>630.75723418386178</v>
      </c>
      <c r="J759" s="204">
        <v>763.51467402650474</v>
      </c>
    </row>
    <row r="760" spans="1:10" x14ac:dyDescent="0.2">
      <c r="A760" s="200">
        <v>756</v>
      </c>
      <c r="C760" s="201">
        <v>197.18008791487634</v>
      </c>
      <c r="D760" s="201">
        <v>248.14226905861406</v>
      </c>
      <c r="F760" s="204">
        <v>157.74407033190104</v>
      </c>
      <c r="G760" s="204">
        <v>190.87866850662618</v>
      </c>
      <c r="I760" s="204">
        <v>630.97628132760417</v>
      </c>
      <c r="J760" s="204">
        <v>763.51467402650474</v>
      </c>
    </row>
    <row r="761" spans="1:10" x14ac:dyDescent="0.2">
      <c r="A761" s="200">
        <v>757</v>
      </c>
      <c r="C761" s="201">
        <v>197.24844966183335</v>
      </c>
      <c r="D761" s="201">
        <v>248.14226905861406</v>
      </c>
      <c r="F761" s="204">
        <v>157.79875972946667</v>
      </c>
      <c r="G761" s="204">
        <v>190.87866850662618</v>
      </c>
      <c r="I761" s="204">
        <v>631.19503891786667</v>
      </c>
      <c r="J761" s="204">
        <v>763.51467402650474</v>
      </c>
    </row>
    <row r="762" spans="1:10" x14ac:dyDescent="0.2">
      <c r="A762" s="200">
        <v>758</v>
      </c>
      <c r="C762" s="201">
        <v>197.31672116223348</v>
      </c>
      <c r="D762" s="201">
        <v>248.14226905861406</v>
      </c>
      <c r="F762" s="204">
        <v>157.85337692978678</v>
      </c>
      <c r="G762" s="204">
        <v>190.87866850662618</v>
      </c>
      <c r="I762" s="204">
        <v>631.41350771914711</v>
      </c>
      <c r="J762" s="204">
        <v>763.51467402650474</v>
      </c>
    </row>
    <row r="763" spans="1:10" x14ac:dyDescent="0.2">
      <c r="A763" s="200">
        <v>759</v>
      </c>
      <c r="C763" s="201">
        <v>197.38490265403752</v>
      </c>
      <c r="D763" s="201">
        <v>248.14226905861406</v>
      </c>
      <c r="F763" s="204">
        <v>157.90792212323001</v>
      </c>
      <c r="G763" s="204">
        <v>190.87866850662618</v>
      </c>
      <c r="I763" s="204">
        <v>631.63168849292003</v>
      </c>
      <c r="J763" s="204">
        <v>763.51467402650474</v>
      </c>
    </row>
    <row r="764" spans="1:10" x14ac:dyDescent="0.2">
      <c r="A764" s="200">
        <v>760</v>
      </c>
      <c r="C764" s="201">
        <v>197.45299437426613</v>
      </c>
      <c r="D764" s="201">
        <v>248.14226905861406</v>
      </c>
      <c r="F764" s="204">
        <v>157.96239549941291</v>
      </c>
      <c r="G764" s="204">
        <v>190.87866850662618</v>
      </c>
      <c r="I764" s="204">
        <v>631.84958199765163</v>
      </c>
      <c r="J764" s="204">
        <v>763.51467402650474</v>
      </c>
    </row>
    <row r="765" spans="1:10" x14ac:dyDescent="0.2">
      <c r="A765" s="200">
        <v>761</v>
      </c>
      <c r="C765" s="201">
        <v>197.52099655900503</v>
      </c>
      <c r="D765" s="201">
        <v>248.14226905861406</v>
      </c>
      <c r="F765" s="204">
        <v>158.01679724720404</v>
      </c>
      <c r="G765" s="204">
        <v>190.87866850662618</v>
      </c>
      <c r="I765" s="204">
        <v>632.06718898881616</v>
      </c>
      <c r="J765" s="204">
        <v>763.51467402650474</v>
      </c>
    </row>
    <row r="766" spans="1:10" x14ac:dyDescent="0.2">
      <c r="A766" s="200">
        <v>762</v>
      </c>
      <c r="C766" s="201">
        <v>197.5889094434101</v>
      </c>
      <c r="D766" s="201">
        <v>248.14226905861406</v>
      </c>
      <c r="F766" s="204">
        <v>158.07112755472809</v>
      </c>
      <c r="G766" s="204">
        <v>190.87866850662618</v>
      </c>
      <c r="I766" s="204">
        <v>632.28451021891237</v>
      </c>
      <c r="J766" s="204">
        <v>763.51467402650474</v>
      </c>
    </row>
    <row r="767" spans="1:10" x14ac:dyDescent="0.2">
      <c r="A767" s="200">
        <v>763</v>
      </c>
      <c r="C767" s="201">
        <v>197.65673326171162</v>
      </c>
      <c r="D767" s="201">
        <v>248.14226905861406</v>
      </c>
      <c r="F767" s="204">
        <v>158.12538660936929</v>
      </c>
      <c r="G767" s="204">
        <v>190.87866850662618</v>
      </c>
      <c r="I767" s="204">
        <v>632.50154643747715</v>
      </c>
      <c r="J767" s="204">
        <v>763.51467402650474</v>
      </c>
    </row>
    <row r="768" spans="1:10" x14ac:dyDescent="0.2">
      <c r="A768" s="200">
        <v>764</v>
      </c>
      <c r="C768" s="201">
        <v>197.72446824721985</v>
      </c>
      <c r="D768" s="201">
        <v>248.14226905861406</v>
      </c>
      <c r="F768" s="204">
        <v>158.17957459777588</v>
      </c>
      <c r="G768" s="204">
        <v>190.87866850662618</v>
      </c>
      <c r="I768" s="204">
        <v>632.71829839110353</v>
      </c>
      <c r="J768" s="204">
        <v>763.51467402650474</v>
      </c>
    </row>
    <row r="769" spans="1:10" x14ac:dyDescent="0.2">
      <c r="A769" s="200">
        <v>765</v>
      </c>
      <c r="C769" s="201">
        <v>197.79211463232934</v>
      </c>
      <c r="D769" s="201">
        <v>248.14226905861406</v>
      </c>
      <c r="F769" s="204">
        <v>158.23369170586349</v>
      </c>
      <c r="G769" s="204">
        <v>190.87866850662618</v>
      </c>
      <c r="I769" s="204">
        <v>632.93476682345397</v>
      </c>
      <c r="J769" s="204">
        <v>763.51467402650474</v>
      </c>
    </row>
    <row r="770" spans="1:10" x14ac:dyDescent="0.2">
      <c r="A770" s="200">
        <v>766</v>
      </c>
      <c r="C770" s="201">
        <v>197.85967264852391</v>
      </c>
      <c r="D770" s="201">
        <v>248.14226905861406</v>
      </c>
      <c r="F770" s="204">
        <v>158.28773811881914</v>
      </c>
      <c r="G770" s="204">
        <v>190.87866850662618</v>
      </c>
      <c r="I770" s="204">
        <v>633.15095247527654</v>
      </c>
      <c r="J770" s="204">
        <v>763.51467402650474</v>
      </c>
    </row>
    <row r="771" spans="1:10" x14ac:dyDescent="0.2">
      <c r="A771" s="200">
        <v>767</v>
      </c>
      <c r="C771" s="201">
        <v>197.92714252638143</v>
      </c>
      <c r="D771" s="201">
        <v>248.14226905861406</v>
      </c>
      <c r="F771" s="204">
        <v>158.34171402110513</v>
      </c>
      <c r="G771" s="204">
        <v>190.87866850662618</v>
      </c>
      <c r="I771" s="204">
        <v>633.36685608442053</v>
      </c>
      <c r="J771" s="204">
        <v>763.51467402650474</v>
      </c>
    </row>
    <row r="772" spans="1:10" x14ac:dyDescent="0.2">
      <c r="A772" s="200">
        <v>768</v>
      </c>
      <c r="C772" s="201">
        <v>197.99452449557842</v>
      </c>
      <c r="D772" s="201">
        <v>248.14226905861406</v>
      </c>
      <c r="F772" s="204">
        <v>158.39561959646272</v>
      </c>
      <c r="G772" s="204">
        <v>190.87866850662618</v>
      </c>
      <c r="I772" s="204">
        <v>633.58247838585089</v>
      </c>
      <c r="J772" s="204">
        <v>763.51467402650474</v>
      </c>
    </row>
    <row r="773" spans="1:10" x14ac:dyDescent="0.2">
      <c r="A773" s="200">
        <v>769</v>
      </c>
      <c r="C773" s="201">
        <v>198.06181878489483</v>
      </c>
      <c r="D773" s="201">
        <v>248.14226905861406</v>
      </c>
      <c r="F773" s="204">
        <v>158.44945502791589</v>
      </c>
      <c r="G773" s="204">
        <v>190.87866850662618</v>
      </c>
      <c r="I773" s="204">
        <v>633.79782011166355</v>
      </c>
      <c r="J773" s="204">
        <v>763.51467402650474</v>
      </c>
    </row>
    <row r="774" spans="1:10" x14ac:dyDescent="0.2">
      <c r="A774" s="200">
        <v>770</v>
      </c>
      <c r="C774" s="201">
        <v>198.12902562221859</v>
      </c>
      <c r="D774" s="201">
        <v>248.14226905861406</v>
      </c>
      <c r="F774" s="204">
        <v>158.50322049777489</v>
      </c>
      <c r="G774" s="204">
        <v>190.87866850662618</v>
      </c>
      <c r="I774" s="204">
        <v>634.01288199109956</v>
      </c>
      <c r="J774" s="204">
        <v>763.51467402650474</v>
      </c>
    </row>
    <row r="775" spans="1:10" x14ac:dyDescent="0.2">
      <c r="A775" s="200">
        <v>771</v>
      </c>
      <c r="C775" s="201">
        <v>198.19614523455064</v>
      </c>
      <c r="D775" s="201">
        <v>248.14226905861406</v>
      </c>
      <c r="F775" s="204">
        <v>158.5569161876405</v>
      </c>
      <c r="G775" s="204">
        <v>190.87866850662618</v>
      </c>
      <c r="I775" s="204">
        <v>634.22766475056198</v>
      </c>
      <c r="J775" s="204">
        <v>763.51467402650474</v>
      </c>
    </row>
    <row r="776" spans="1:10" x14ac:dyDescent="0.2">
      <c r="A776" s="200">
        <v>772</v>
      </c>
      <c r="C776" s="201">
        <v>198.26317784800887</v>
      </c>
      <c r="D776" s="201">
        <v>248.14226905861406</v>
      </c>
      <c r="F776" s="204">
        <v>158.61054227840708</v>
      </c>
      <c r="G776" s="204">
        <v>190.87866850662618</v>
      </c>
      <c r="I776" s="204">
        <v>634.44216911362832</v>
      </c>
      <c r="J776" s="204">
        <v>763.51467402650474</v>
      </c>
    </row>
    <row r="777" spans="1:10" x14ac:dyDescent="0.2">
      <c r="A777" s="200">
        <v>773</v>
      </c>
      <c r="C777" s="201">
        <v>198.33012368783315</v>
      </c>
      <c r="D777" s="201">
        <v>248.14226905861406</v>
      </c>
      <c r="F777" s="204">
        <v>158.66409895026652</v>
      </c>
      <c r="G777" s="204">
        <v>190.87866850662618</v>
      </c>
      <c r="I777" s="204">
        <v>634.65639580106608</v>
      </c>
      <c r="J777" s="204">
        <v>763.51467402650474</v>
      </c>
    </row>
    <row r="778" spans="1:10" x14ac:dyDescent="0.2">
      <c r="A778" s="200">
        <v>774</v>
      </c>
      <c r="C778" s="201">
        <v>198.3969829783899</v>
      </c>
      <c r="D778" s="201">
        <v>248.14226905861406</v>
      </c>
      <c r="F778" s="204">
        <v>158.71758638271189</v>
      </c>
      <c r="G778" s="204">
        <v>190.87866850662618</v>
      </c>
      <c r="I778" s="204">
        <v>634.87034553084754</v>
      </c>
      <c r="J778" s="204">
        <v>763.51467402650474</v>
      </c>
    </row>
    <row r="779" spans="1:10" x14ac:dyDescent="0.2">
      <c r="A779" s="200">
        <v>775</v>
      </c>
      <c r="C779" s="201">
        <v>198.46375594317624</v>
      </c>
      <c r="D779" s="201">
        <v>248.14226905861406</v>
      </c>
      <c r="F779" s="204">
        <v>158.771004754541</v>
      </c>
      <c r="G779" s="204">
        <v>190.87866850662618</v>
      </c>
      <c r="I779" s="204">
        <v>635.08401901816399</v>
      </c>
      <c r="J779" s="204">
        <v>763.51467402650474</v>
      </c>
    </row>
    <row r="780" spans="1:10" x14ac:dyDescent="0.2">
      <c r="A780" s="200">
        <v>776</v>
      </c>
      <c r="C780" s="201">
        <v>198.53044280482487</v>
      </c>
      <c r="D780" s="201">
        <v>248.14226905861406</v>
      </c>
      <c r="F780" s="204">
        <v>158.82435424385989</v>
      </c>
      <c r="G780" s="204">
        <v>190.87866850662618</v>
      </c>
      <c r="I780" s="204">
        <v>635.29741697543955</v>
      </c>
      <c r="J780" s="204">
        <v>763.51467402650474</v>
      </c>
    </row>
    <row r="781" spans="1:10" x14ac:dyDescent="0.2">
      <c r="A781" s="200">
        <v>777</v>
      </c>
      <c r="C781" s="201">
        <v>198.59704378510824</v>
      </c>
      <c r="D781" s="201">
        <v>248.14226905861406</v>
      </c>
      <c r="F781" s="204">
        <v>158.87763502808656</v>
      </c>
      <c r="G781" s="204">
        <v>190.87866850662618</v>
      </c>
      <c r="I781" s="204">
        <v>635.51054011234623</v>
      </c>
      <c r="J781" s="204">
        <v>763.51467402650474</v>
      </c>
    </row>
    <row r="782" spans="1:10" x14ac:dyDescent="0.2">
      <c r="A782" s="200">
        <v>778</v>
      </c>
      <c r="C782" s="201">
        <v>198.66355910494315</v>
      </c>
      <c r="D782" s="201">
        <v>248.14226905861406</v>
      </c>
      <c r="F782" s="204">
        <v>158.93084728395453</v>
      </c>
      <c r="G782" s="204">
        <v>190.87866850662618</v>
      </c>
      <c r="I782" s="204">
        <v>635.72338913581814</v>
      </c>
      <c r="J782" s="204">
        <v>763.51467402650474</v>
      </c>
    </row>
    <row r="783" spans="1:10" x14ac:dyDescent="0.2">
      <c r="A783" s="200">
        <v>779</v>
      </c>
      <c r="C783" s="201">
        <v>198.72998898439522</v>
      </c>
      <c r="D783" s="201">
        <v>248.14226905861406</v>
      </c>
      <c r="F783" s="204">
        <v>158.98399118751615</v>
      </c>
      <c r="G783" s="204">
        <v>190.87866850662618</v>
      </c>
      <c r="I783" s="204">
        <v>635.93596475006461</v>
      </c>
      <c r="J783" s="204">
        <v>763.51467402650474</v>
      </c>
    </row>
    <row r="784" spans="1:10" x14ac:dyDescent="0.2">
      <c r="A784" s="200">
        <v>780</v>
      </c>
      <c r="C784" s="201">
        <v>198.79633364268275</v>
      </c>
      <c r="D784" s="201">
        <v>248.14226905861406</v>
      </c>
      <c r="F784" s="204">
        <v>159.03706691414624</v>
      </c>
      <c r="G784" s="204">
        <v>190.87866850662618</v>
      </c>
      <c r="I784" s="204">
        <v>636.14826765658495</v>
      </c>
      <c r="J784" s="204">
        <v>763.51467402650474</v>
      </c>
    </row>
    <row r="785" spans="1:10" x14ac:dyDescent="0.2">
      <c r="A785" s="200">
        <v>781</v>
      </c>
      <c r="C785" s="201">
        <v>198.86259329818179</v>
      </c>
      <c r="D785" s="201">
        <v>248.14226905861406</v>
      </c>
      <c r="F785" s="204">
        <v>159.09007463854542</v>
      </c>
      <c r="G785" s="204">
        <v>190.87866850662618</v>
      </c>
      <c r="I785" s="204">
        <v>636.36029855418167</v>
      </c>
      <c r="J785" s="204">
        <v>763.51467402650474</v>
      </c>
    </row>
    <row r="786" spans="1:10" x14ac:dyDescent="0.2">
      <c r="A786" s="200">
        <v>782</v>
      </c>
      <c r="C786" s="201">
        <v>198.92876816842994</v>
      </c>
      <c r="D786" s="201">
        <v>248.14226905861406</v>
      </c>
      <c r="F786" s="204">
        <v>159.14301453474394</v>
      </c>
      <c r="G786" s="204">
        <v>190.87866850662618</v>
      </c>
      <c r="I786" s="204">
        <v>636.57205813897576</v>
      </c>
      <c r="J786" s="204">
        <v>763.51467402650474</v>
      </c>
    </row>
    <row r="787" spans="1:10" x14ac:dyDescent="0.2">
      <c r="A787" s="200">
        <v>783</v>
      </c>
      <c r="C787" s="201">
        <v>198.99485847013071</v>
      </c>
      <c r="D787" s="201">
        <v>248.14226905861406</v>
      </c>
      <c r="F787" s="204">
        <v>159.19588677610454</v>
      </c>
      <c r="G787" s="204">
        <v>190.87866850662618</v>
      </c>
      <c r="I787" s="204">
        <v>636.78354710441818</v>
      </c>
      <c r="J787" s="204">
        <v>763.51467402650474</v>
      </c>
    </row>
    <row r="788" spans="1:10" x14ac:dyDescent="0.2">
      <c r="A788" s="200">
        <v>784</v>
      </c>
      <c r="C788" s="201">
        <v>199.06086441915798</v>
      </c>
      <c r="D788" s="201">
        <v>248.14226905861406</v>
      </c>
      <c r="F788" s="204">
        <v>159.24869153532637</v>
      </c>
      <c r="G788" s="204">
        <v>190.87866850662618</v>
      </c>
      <c r="I788" s="204">
        <v>636.99476614130549</v>
      </c>
      <c r="J788" s="204">
        <v>763.51467402650474</v>
      </c>
    </row>
    <row r="789" spans="1:10" x14ac:dyDescent="0.2">
      <c r="A789" s="200">
        <v>785</v>
      </c>
      <c r="C789" s="201">
        <v>199.12678623056019</v>
      </c>
      <c r="D789" s="201">
        <v>248.14226905861406</v>
      </c>
      <c r="F789" s="204">
        <v>159.30142898444817</v>
      </c>
      <c r="G789" s="204">
        <v>190.87866850662618</v>
      </c>
      <c r="I789" s="204">
        <v>637.20571593779266</v>
      </c>
      <c r="J789" s="204">
        <v>763.51467402650474</v>
      </c>
    </row>
    <row r="790" spans="1:10" x14ac:dyDescent="0.2">
      <c r="A790" s="200">
        <v>786</v>
      </c>
      <c r="C790" s="201">
        <v>199.19262411856431</v>
      </c>
      <c r="D790" s="201">
        <v>248.14226905861406</v>
      </c>
      <c r="F790" s="204">
        <v>159.35409929485141</v>
      </c>
      <c r="G790" s="204">
        <v>190.87866850662618</v>
      </c>
      <c r="I790" s="204">
        <v>637.41639717940564</v>
      </c>
      <c r="J790" s="204">
        <v>763.51467402650474</v>
      </c>
    </row>
    <row r="791" spans="1:10" x14ac:dyDescent="0.2">
      <c r="A791" s="200">
        <v>787</v>
      </c>
      <c r="C791" s="201">
        <v>199.25837829658013</v>
      </c>
      <c r="D791" s="201">
        <v>248.14226905861406</v>
      </c>
      <c r="F791" s="204">
        <v>159.40670263726412</v>
      </c>
      <c r="G791" s="204">
        <v>190.87866850662618</v>
      </c>
      <c r="I791" s="204">
        <v>637.62681054905647</v>
      </c>
      <c r="J791" s="204">
        <v>763.51467402650474</v>
      </c>
    </row>
    <row r="792" spans="1:10" x14ac:dyDescent="0.2">
      <c r="A792" s="200">
        <v>788</v>
      </c>
      <c r="C792" s="201">
        <v>199.32404897720468</v>
      </c>
      <c r="D792" s="201">
        <v>248.14226905861406</v>
      </c>
      <c r="F792" s="204">
        <v>159.45923918176376</v>
      </c>
      <c r="G792" s="204">
        <v>190.87866850662618</v>
      </c>
      <c r="I792" s="204">
        <v>637.83695672705505</v>
      </c>
      <c r="J792" s="204">
        <v>763.51467402650474</v>
      </c>
    </row>
    <row r="793" spans="1:10" x14ac:dyDescent="0.2">
      <c r="A793" s="200">
        <v>789</v>
      </c>
      <c r="C793" s="201">
        <v>199.38963637222579</v>
      </c>
      <c r="D793" s="201">
        <v>248.14226905861406</v>
      </c>
      <c r="F793" s="204">
        <v>159.51170909778062</v>
      </c>
      <c r="G793" s="204">
        <v>190.87866850662618</v>
      </c>
      <c r="I793" s="204">
        <v>638.0468363911225</v>
      </c>
      <c r="J793" s="204">
        <v>763.51467402650474</v>
      </c>
    </row>
    <row r="794" spans="1:10" x14ac:dyDescent="0.2">
      <c r="A794" s="200">
        <v>790</v>
      </c>
      <c r="C794" s="201">
        <v>199.4551406926268</v>
      </c>
      <c r="D794" s="201">
        <v>248.14226905861406</v>
      </c>
      <c r="F794" s="204">
        <v>159.56411255410143</v>
      </c>
      <c r="G794" s="204">
        <v>190.87866850662618</v>
      </c>
      <c r="I794" s="204">
        <v>638.25645021640571</v>
      </c>
      <c r="J794" s="204">
        <v>763.51467402650474</v>
      </c>
    </row>
    <row r="795" spans="1:10" x14ac:dyDescent="0.2">
      <c r="A795" s="200">
        <v>791</v>
      </c>
      <c r="C795" s="201">
        <v>199.5205621485903</v>
      </c>
      <c r="D795" s="201">
        <v>248.14226905861406</v>
      </c>
      <c r="F795" s="204">
        <v>159.61644971887222</v>
      </c>
      <c r="G795" s="204">
        <v>190.87866850662618</v>
      </c>
      <c r="I795" s="204">
        <v>638.46579887548887</v>
      </c>
      <c r="J795" s="204">
        <v>763.51467402650474</v>
      </c>
    </row>
    <row r="796" spans="1:10" x14ac:dyDescent="0.2">
      <c r="A796" s="200">
        <v>792</v>
      </c>
      <c r="C796" s="201">
        <v>199.58590094950216</v>
      </c>
      <c r="D796" s="201">
        <v>248.14226905861406</v>
      </c>
      <c r="F796" s="204">
        <v>159.66872075960171</v>
      </c>
      <c r="G796" s="204">
        <v>190.87866850662618</v>
      </c>
      <c r="I796" s="204">
        <v>638.67488303840685</v>
      </c>
      <c r="J796" s="204">
        <v>763.51467402650474</v>
      </c>
    </row>
    <row r="797" spans="1:10" x14ac:dyDescent="0.2">
      <c r="A797" s="200">
        <v>793</v>
      </c>
      <c r="C797" s="201">
        <v>199.65115730395559</v>
      </c>
      <c r="D797" s="201">
        <v>248.14226905861406</v>
      </c>
      <c r="F797" s="204">
        <v>159.72092584316445</v>
      </c>
      <c r="G797" s="204">
        <v>190.87866850662618</v>
      </c>
      <c r="I797" s="204">
        <v>638.88370337265781</v>
      </c>
      <c r="J797" s="204">
        <v>763.51467402650474</v>
      </c>
    </row>
    <row r="798" spans="1:10" x14ac:dyDescent="0.2">
      <c r="A798" s="200">
        <v>794</v>
      </c>
      <c r="C798" s="201">
        <v>199.71633141975533</v>
      </c>
      <c r="D798" s="201">
        <v>248.14226905861406</v>
      </c>
      <c r="F798" s="204">
        <v>159.77306513580425</v>
      </c>
      <c r="G798" s="204">
        <v>190.87866850662618</v>
      </c>
      <c r="I798" s="204">
        <v>639.09226054321698</v>
      </c>
      <c r="J798" s="204">
        <v>763.51467402650474</v>
      </c>
    </row>
    <row r="799" spans="1:10" x14ac:dyDescent="0.2">
      <c r="A799" s="200">
        <v>795</v>
      </c>
      <c r="C799" s="201">
        <v>199.7814235039213</v>
      </c>
      <c r="D799" s="201">
        <v>248.14226905861406</v>
      </c>
      <c r="F799" s="204">
        <v>159.82513880313704</v>
      </c>
      <c r="G799" s="204">
        <v>190.87866850662618</v>
      </c>
      <c r="I799" s="204">
        <v>639.30055521254815</v>
      </c>
      <c r="J799" s="204">
        <v>763.51467402650474</v>
      </c>
    </row>
    <row r="800" spans="1:10" x14ac:dyDescent="0.2">
      <c r="A800" s="200">
        <v>796</v>
      </c>
      <c r="C800" s="201">
        <v>199.84643376269278</v>
      </c>
      <c r="D800" s="201">
        <v>248.14226905861406</v>
      </c>
      <c r="F800" s="204">
        <v>159.8771470101542</v>
      </c>
      <c r="G800" s="204">
        <v>190.87866850662618</v>
      </c>
      <c r="I800" s="204">
        <v>639.50858804061681</v>
      </c>
      <c r="J800" s="204">
        <v>763.51467402650474</v>
      </c>
    </row>
    <row r="801" spans="1:10" x14ac:dyDescent="0.2">
      <c r="A801" s="200">
        <v>797</v>
      </c>
      <c r="C801" s="201">
        <v>199.91136240153224</v>
      </c>
      <c r="D801" s="201">
        <v>248.14226905861406</v>
      </c>
      <c r="F801" s="204">
        <v>159.9290899212258</v>
      </c>
      <c r="G801" s="204">
        <v>190.87866850662618</v>
      </c>
      <c r="I801" s="204">
        <v>639.71635968490318</v>
      </c>
      <c r="J801" s="204">
        <v>763.51467402650474</v>
      </c>
    </row>
    <row r="802" spans="1:10" x14ac:dyDescent="0.2">
      <c r="A802" s="200">
        <v>798</v>
      </c>
      <c r="C802" s="201">
        <v>199.97620962512923</v>
      </c>
      <c r="D802" s="201">
        <v>248.14226905861406</v>
      </c>
      <c r="F802" s="204">
        <v>159.98096770010341</v>
      </c>
      <c r="G802" s="204">
        <v>190.87866850662618</v>
      </c>
      <c r="I802" s="204">
        <v>639.92387080041362</v>
      </c>
      <c r="J802" s="204">
        <v>763.51467402650474</v>
      </c>
    </row>
    <row r="803" spans="1:10" x14ac:dyDescent="0.2">
      <c r="A803" s="200">
        <v>799</v>
      </c>
      <c r="C803" s="201">
        <v>200.04097563740422</v>
      </c>
      <c r="D803" s="201">
        <v>248.14226905861406</v>
      </c>
      <c r="F803" s="204">
        <v>160.03278050992341</v>
      </c>
      <c r="G803" s="204">
        <v>190.87866850662618</v>
      </c>
      <c r="I803" s="204">
        <v>640.13112203969365</v>
      </c>
      <c r="J803" s="204">
        <v>763.51467402650474</v>
      </c>
    </row>
    <row r="804" spans="1:10" x14ac:dyDescent="0.2">
      <c r="A804" s="200">
        <v>800</v>
      </c>
      <c r="C804" s="201">
        <v>200.10566064151277</v>
      </c>
      <c r="D804" s="201">
        <v>248.14226905861406</v>
      </c>
      <c r="F804" s="204">
        <v>160.08452851321022</v>
      </c>
      <c r="G804" s="204">
        <v>190.87866850662618</v>
      </c>
      <c r="I804" s="204">
        <v>640.33811405284087</v>
      </c>
      <c r="J804" s="204">
        <v>763.51467402650474</v>
      </c>
    </row>
    <row r="805" spans="1:10" x14ac:dyDescent="0.2">
      <c r="A805" s="200">
        <v>801</v>
      </c>
      <c r="C805" s="201">
        <v>200.1702648398487</v>
      </c>
      <c r="D805" s="201">
        <v>248.14226905861406</v>
      </c>
      <c r="F805" s="204">
        <v>160.13621187187897</v>
      </c>
      <c r="G805" s="204">
        <v>190.87866850662618</v>
      </c>
      <c r="I805" s="204">
        <v>640.54484748751588</v>
      </c>
      <c r="J805" s="204">
        <v>763.51467402650474</v>
      </c>
    </row>
    <row r="806" spans="1:10" x14ac:dyDescent="0.2">
      <c r="A806" s="200">
        <v>802</v>
      </c>
      <c r="C806" s="201">
        <v>200.23478843404848</v>
      </c>
      <c r="D806" s="201">
        <v>248.14226905861406</v>
      </c>
      <c r="F806" s="204">
        <v>160.18783074723879</v>
      </c>
      <c r="G806" s="204">
        <v>190.87866850662618</v>
      </c>
      <c r="I806" s="204">
        <v>640.75132298895517</v>
      </c>
      <c r="J806" s="204">
        <v>763.51467402650474</v>
      </c>
    </row>
    <row r="807" spans="1:10" x14ac:dyDescent="0.2">
      <c r="A807" s="200">
        <v>803</v>
      </c>
      <c r="C807" s="201">
        <v>200.2992316249948</v>
      </c>
      <c r="D807" s="201">
        <v>248.14226905861406</v>
      </c>
      <c r="F807" s="204">
        <v>160.23938529999583</v>
      </c>
      <c r="G807" s="204">
        <v>190.87866850662618</v>
      </c>
      <c r="I807" s="204">
        <v>640.95754119998332</v>
      </c>
      <c r="J807" s="204">
        <v>763.51467402650474</v>
      </c>
    </row>
    <row r="808" spans="1:10" x14ac:dyDescent="0.2">
      <c r="A808" s="200">
        <v>804</v>
      </c>
      <c r="C808" s="201">
        <v>200.36359461282024</v>
      </c>
      <c r="D808" s="201">
        <v>248.14226905861406</v>
      </c>
      <c r="F808" s="204">
        <v>160.29087569025617</v>
      </c>
      <c r="G808" s="204">
        <v>190.87866850662618</v>
      </c>
      <c r="I808" s="204">
        <v>641.16350276102469</v>
      </c>
      <c r="J808" s="204">
        <v>763.51467402650474</v>
      </c>
    </row>
    <row r="809" spans="1:10" x14ac:dyDescent="0.2">
      <c r="A809" s="200">
        <v>805</v>
      </c>
      <c r="C809" s="201">
        <v>200.42787759691123</v>
      </c>
      <c r="D809" s="201">
        <v>248.14226905861406</v>
      </c>
      <c r="F809" s="204">
        <v>160.34230207752901</v>
      </c>
      <c r="G809" s="204">
        <v>190.87866850662618</v>
      </c>
      <c r="I809" s="204">
        <v>641.36920831011605</v>
      </c>
      <c r="J809" s="204">
        <v>763.51467402650474</v>
      </c>
    </row>
    <row r="810" spans="1:10" x14ac:dyDescent="0.2">
      <c r="A810" s="200">
        <v>806</v>
      </c>
      <c r="C810" s="201">
        <v>200.49208077591143</v>
      </c>
      <c r="D810" s="201">
        <v>248.14226905861406</v>
      </c>
      <c r="F810" s="204">
        <v>160.39366462072917</v>
      </c>
      <c r="G810" s="204">
        <v>190.87866850662618</v>
      </c>
      <c r="I810" s="204">
        <v>641.57465848291667</v>
      </c>
      <c r="J810" s="204">
        <v>763.51467402650474</v>
      </c>
    </row>
    <row r="811" spans="1:10" x14ac:dyDescent="0.2">
      <c r="A811" s="200">
        <v>807</v>
      </c>
      <c r="C811" s="201">
        <v>200.55620434772572</v>
      </c>
      <c r="D811" s="201">
        <v>248.14226905861406</v>
      </c>
      <c r="F811" s="204">
        <v>160.44496347818054</v>
      </c>
      <c r="G811" s="204">
        <v>190.87866850662618</v>
      </c>
      <c r="I811" s="204">
        <v>641.77985391272216</v>
      </c>
      <c r="J811" s="204">
        <v>763.51467402650474</v>
      </c>
    </row>
    <row r="812" spans="1:10" x14ac:dyDescent="0.2">
      <c r="A812" s="200">
        <v>808</v>
      </c>
      <c r="C812" s="201">
        <v>200.62024850952355</v>
      </c>
      <c r="D812" s="201">
        <v>248.14226905861406</v>
      </c>
      <c r="F812" s="204">
        <v>160.49619880761884</v>
      </c>
      <c r="G812" s="204">
        <v>190.87866850662618</v>
      </c>
      <c r="I812" s="204">
        <v>641.98479523047536</v>
      </c>
      <c r="J812" s="204">
        <v>763.51467402650474</v>
      </c>
    </row>
    <row r="813" spans="1:10" x14ac:dyDescent="0.2">
      <c r="A813" s="200">
        <v>809</v>
      </c>
      <c r="C813" s="201">
        <v>200.68421345774303</v>
      </c>
      <c r="D813" s="201">
        <v>248.14226905861406</v>
      </c>
      <c r="F813" s="204">
        <v>160.54737076619443</v>
      </c>
      <c r="G813" s="204">
        <v>190.87866850662618</v>
      </c>
      <c r="I813" s="204">
        <v>642.18948306477773</v>
      </c>
      <c r="J813" s="204">
        <v>763.51467402650474</v>
      </c>
    </row>
    <row r="814" spans="1:10" x14ac:dyDescent="0.2">
      <c r="A814" s="200">
        <v>810</v>
      </c>
      <c r="C814" s="201">
        <v>200.74809938809415</v>
      </c>
      <c r="D814" s="201">
        <v>248.14226905861406</v>
      </c>
      <c r="F814" s="204">
        <v>160.59847951047533</v>
      </c>
      <c r="G814" s="204">
        <v>190.87866850662618</v>
      </c>
      <c r="I814" s="204">
        <v>642.39391804190132</v>
      </c>
      <c r="J814" s="204">
        <v>763.51467402650474</v>
      </c>
    </row>
    <row r="815" spans="1:10" x14ac:dyDescent="0.2">
      <c r="A815" s="200">
        <v>811</v>
      </c>
      <c r="C815" s="201">
        <v>200.81190649556237</v>
      </c>
      <c r="D815" s="201">
        <v>248.14226905861406</v>
      </c>
      <c r="F815" s="204">
        <v>160.6495251964499</v>
      </c>
      <c r="G815" s="204">
        <v>190.87866850662618</v>
      </c>
      <c r="I815" s="204">
        <v>642.5981007857996</v>
      </c>
      <c r="J815" s="204">
        <v>763.51467402650474</v>
      </c>
    </row>
    <row r="816" spans="1:10" x14ac:dyDescent="0.2">
      <c r="A816" s="200">
        <v>812</v>
      </c>
      <c r="C816" s="201">
        <v>200.87563497441243</v>
      </c>
      <c r="D816" s="201">
        <v>248.14226905861406</v>
      </c>
      <c r="F816" s="204">
        <v>160.70050797952996</v>
      </c>
      <c r="G816" s="204">
        <v>190.87866850662618</v>
      </c>
      <c r="I816" s="204">
        <v>642.80203191811984</v>
      </c>
      <c r="J816" s="204">
        <v>763.51467402650474</v>
      </c>
    </row>
    <row r="817" spans="1:10" x14ac:dyDescent="0.2">
      <c r="A817" s="200">
        <v>813</v>
      </c>
      <c r="C817" s="201">
        <v>200.9392850181917</v>
      </c>
      <c r="D817" s="201">
        <v>248.14226905861406</v>
      </c>
      <c r="F817" s="204">
        <v>160.75142801455337</v>
      </c>
      <c r="G817" s="204">
        <v>190.87866850662618</v>
      </c>
      <c r="I817" s="204">
        <v>643.00571205821348</v>
      </c>
      <c r="J817" s="204">
        <v>763.51467402650474</v>
      </c>
    </row>
    <row r="818" spans="1:10" x14ac:dyDescent="0.2">
      <c r="A818" s="200">
        <v>814</v>
      </c>
      <c r="C818" s="201">
        <v>201.00285681973401</v>
      </c>
      <c r="D818" s="201">
        <v>248.14226905861406</v>
      </c>
      <c r="F818" s="204">
        <v>160.8022854557872</v>
      </c>
      <c r="G818" s="204">
        <v>190.87866850662618</v>
      </c>
      <c r="I818" s="204">
        <v>643.2091418231488</v>
      </c>
      <c r="J818" s="204">
        <v>763.51467402650474</v>
      </c>
    </row>
    <row r="819" spans="1:10" x14ac:dyDescent="0.2">
      <c r="A819" s="200">
        <v>815</v>
      </c>
      <c r="C819" s="201">
        <v>201.06635057116279</v>
      </c>
      <c r="D819" s="201">
        <v>248.14226905861406</v>
      </c>
      <c r="F819" s="204">
        <v>160.85308045693023</v>
      </c>
      <c r="G819" s="204">
        <v>190.87866850662618</v>
      </c>
      <c r="I819" s="204">
        <v>643.41232182772092</v>
      </c>
      <c r="J819" s="204">
        <v>763.51467402650474</v>
      </c>
    </row>
    <row r="820" spans="1:10" x14ac:dyDescent="0.2">
      <c r="A820" s="200">
        <v>816</v>
      </c>
      <c r="C820" s="201">
        <v>201.12976646389455</v>
      </c>
      <c r="D820" s="201">
        <v>248.14226905861406</v>
      </c>
      <c r="F820" s="204">
        <v>160.90381317111564</v>
      </c>
      <c r="G820" s="204">
        <v>190.87866850662618</v>
      </c>
      <c r="I820" s="204">
        <v>643.61525268446258</v>
      </c>
      <c r="J820" s="204">
        <v>763.51467402650474</v>
      </c>
    </row>
    <row r="821" spans="1:10" x14ac:dyDescent="0.2">
      <c r="A821" s="200">
        <v>817</v>
      </c>
      <c r="C821" s="201">
        <v>201.19310468864273</v>
      </c>
      <c r="D821" s="201">
        <v>248.14226905861406</v>
      </c>
      <c r="F821" s="204">
        <v>160.95448375091419</v>
      </c>
      <c r="G821" s="204">
        <v>190.87866850662618</v>
      </c>
      <c r="I821" s="204">
        <v>643.81793500365677</v>
      </c>
      <c r="J821" s="204">
        <v>763.51467402650474</v>
      </c>
    </row>
    <row r="822" spans="1:10" x14ac:dyDescent="0.2">
      <c r="A822" s="200">
        <v>818</v>
      </c>
      <c r="C822" s="201">
        <v>201.2563654354208</v>
      </c>
      <c r="D822" s="201">
        <v>248.14226905861406</v>
      </c>
      <c r="F822" s="204">
        <v>161.00509234833663</v>
      </c>
      <c r="G822" s="204">
        <v>190.87866850662618</v>
      </c>
      <c r="I822" s="204">
        <v>644.02036939334653</v>
      </c>
      <c r="J822" s="204">
        <v>763.51467402650474</v>
      </c>
    </row>
    <row r="823" spans="1:10" x14ac:dyDescent="0.2">
      <c r="A823" s="200">
        <v>819</v>
      </c>
      <c r="C823" s="201">
        <v>201.31954889354586</v>
      </c>
      <c r="D823" s="201">
        <v>248.14226905861406</v>
      </c>
      <c r="F823" s="204">
        <v>161.05563911483668</v>
      </c>
      <c r="G823" s="204">
        <v>190.87866850662618</v>
      </c>
      <c r="I823" s="204">
        <v>644.22255645934672</v>
      </c>
      <c r="J823" s="204">
        <v>763.51467402650474</v>
      </c>
    </row>
    <row r="824" spans="1:10" x14ac:dyDescent="0.2">
      <c r="A824" s="200">
        <v>820</v>
      </c>
      <c r="C824" s="201">
        <v>201.38265525164186</v>
      </c>
      <c r="D824" s="201">
        <v>248.14226905861406</v>
      </c>
      <c r="F824" s="204">
        <v>161.10612420131349</v>
      </c>
      <c r="G824" s="204">
        <v>190.87866850662618</v>
      </c>
      <c r="I824" s="204">
        <v>644.42449680525397</v>
      </c>
      <c r="J824" s="204">
        <v>763.51467402650474</v>
      </c>
    </row>
    <row r="825" spans="1:10" x14ac:dyDescent="0.2">
      <c r="A825" s="200">
        <v>821</v>
      </c>
      <c r="C825" s="201">
        <v>201.44568469764312</v>
      </c>
      <c r="D825" s="201">
        <v>248.14226905861406</v>
      </c>
      <c r="F825" s="204">
        <v>161.1565477581145</v>
      </c>
      <c r="G825" s="204">
        <v>190.87866850662618</v>
      </c>
      <c r="I825" s="204">
        <v>644.626191032458</v>
      </c>
      <c r="J825" s="204">
        <v>763.51467402650474</v>
      </c>
    </row>
    <row r="826" spans="1:10" x14ac:dyDescent="0.2">
      <c r="A826" s="200">
        <v>822</v>
      </c>
      <c r="C826" s="201">
        <v>201.50863741879763</v>
      </c>
      <c r="D826" s="201">
        <v>248.14226905861406</v>
      </c>
      <c r="F826" s="204">
        <v>161.20690993503808</v>
      </c>
      <c r="G826" s="204">
        <v>190.87866850662618</v>
      </c>
      <c r="I826" s="204">
        <v>644.82763974015234</v>
      </c>
      <c r="J826" s="204">
        <v>763.51467402650474</v>
      </c>
    </row>
    <row r="827" spans="1:10" x14ac:dyDescent="0.2">
      <c r="A827" s="200">
        <v>823</v>
      </c>
      <c r="C827" s="201">
        <v>201.57151360167055</v>
      </c>
      <c r="D827" s="201">
        <v>248.14226905861406</v>
      </c>
      <c r="F827" s="204">
        <v>161.25721088133645</v>
      </c>
      <c r="G827" s="204">
        <v>190.87866850662618</v>
      </c>
      <c r="I827" s="204">
        <v>645.02884352534579</v>
      </c>
      <c r="J827" s="204">
        <v>763.51467402650474</v>
      </c>
    </row>
    <row r="828" spans="1:10" x14ac:dyDescent="0.2">
      <c r="A828" s="200">
        <v>824</v>
      </c>
      <c r="C828" s="201">
        <v>201.63431343214714</v>
      </c>
      <c r="D828" s="201">
        <v>248.14226905861406</v>
      </c>
      <c r="F828" s="204">
        <v>161.30745074571772</v>
      </c>
      <c r="G828" s="204">
        <v>190.87866850662618</v>
      </c>
      <c r="I828" s="204">
        <v>645.22980298287086</v>
      </c>
      <c r="J828" s="204">
        <v>763.51467402650474</v>
      </c>
    </row>
    <row r="829" spans="1:10" x14ac:dyDescent="0.2">
      <c r="A829" s="200">
        <v>825</v>
      </c>
      <c r="C829" s="201">
        <v>201.69703709543646</v>
      </c>
      <c r="D829" s="201">
        <v>248.14226905861406</v>
      </c>
      <c r="F829" s="204">
        <v>161.35762967634915</v>
      </c>
      <c r="G829" s="204">
        <v>190.87866850662618</v>
      </c>
      <c r="I829" s="204">
        <v>645.43051870539659</v>
      </c>
      <c r="J829" s="204">
        <v>763.51467402650474</v>
      </c>
    </row>
    <row r="830" spans="1:10" x14ac:dyDescent="0.2">
      <c r="A830" s="200">
        <v>826</v>
      </c>
      <c r="C830" s="201">
        <v>201.75968477607452</v>
      </c>
      <c r="D830" s="201">
        <v>248.14226905861406</v>
      </c>
      <c r="F830" s="204">
        <v>161.40774782085961</v>
      </c>
      <c r="G830" s="204">
        <v>190.87866850662618</v>
      </c>
      <c r="I830" s="204">
        <v>645.63099128343845</v>
      </c>
      <c r="J830" s="204">
        <v>763.51467402650474</v>
      </c>
    </row>
    <row r="831" spans="1:10" x14ac:dyDescent="0.2">
      <c r="A831" s="200">
        <v>827</v>
      </c>
      <c r="C831" s="201">
        <v>201.82225665792743</v>
      </c>
      <c r="D831" s="201">
        <v>248.14226905861406</v>
      </c>
      <c r="F831" s="204">
        <v>161.45780532634194</v>
      </c>
      <c r="G831" s="204">
        <v>190.87866850662618</v>
      </c>
      <c r="I831" s="204">
        <v>645.83122130536776</v>
      </c>
      <c r="J831" s="204">
        <v>763.51467402650474</v>
      </c>
    </row>
    <row r="832" spans="1:10" x14ac:dyDescent="0.2">
      <c r="A832" s="200">
        <v>828</v>
      </c>
      <c r="C832" s="201">
        <v>201.88475292419471</v>
      </c>
      <c r="D832" s="201">
        <v>248.14226905861406</v>
      </c>
      <c r="F832" s="204">
        <v>161.50780233935581</v>
      </c>
      <c r="G832" s="204">
        <v>190.87866850662618</v>
      </c>
      <c r="I832" s="204">
        <v>646.03120935742322</v>
      </c>
      <c r="J832" s="204">
        <v>763.51467402650474</v>
      </c>
    </row>
    <row r="833" spans="1:10" x14ac:dyDescent="0.2">
      <c r="A833" s="200">
        <v>829</v>
      </c>
      <c r="C833" s="201">
        <v>201.94717375741254</v>
      </c>
      <c r="D833" s="201">
        <v>248.14226905861406</v>
      </c>
      <c r="F833" s="204">
        <v>161.55773900593002</v>
      </c>
      <c r="G833" s="204">
        <v>190.87866850662618</v>
      </c>
      <c r="I833" s="204">
        <v>646.23095602372007</v>
      </c>
      <c r="J833" s="204">
        <v>763.51467402650474</v>
      </c>
    </row>
    <row r="834" spans="1:10" x14ac:dyDescent="0.2">
      <c r="A834" s="200">
        <v>830</v>
      </c>
      <c r="C834" s="201">
        <v>202.009519339457</v>
      </c>
      <c r="D834" s="201">
        <v>248.14226905861406</v>
      </c>
      <c r="F834" s="204">
        <v>161.60761547156559</v>
      </c>
      <c r="G834" s="204">
        <v>190.87866850662618</v>
      </c>
      <c r="I834" s="204">
        <v>646.43046188626238</v>
      </c>
      <c r="J834" s="204">
        <v>763.51467402650474</v>
      </c>
    </row>
    <row r="835" spans="1:10" x14ac:dyDescent="0.2">
      <c r="A835" s="200">
        <v>831</v>
      </c>
      <c r="C835" s="201">
        <v>202.07178985154715</v>
      </c>
      <c r="D835" s="201">
        <v>248.14226905861406</v>
      </c>
      <c r="F835" s="204">
        <v>161.6574318812377</v>
      </c>
      <c r="G835" s="204">
        <v>190.87866850662618</v>
      </c>
      <c r="I835" s="204">
        <v>646.62972752495079</v>
      </c>
      <c r="J835" s="204">
        <v>763.51467402650474</v>
      </c>
    </row>
    <row r="836" spans="1:10" x14ac:dyDescent="0.2">
      <c r="A836" s="200">
        <v>832</v>
      </c>
      <c r="C836" s="201">
        <v>202.13398547424796</v>
      </c>
      <c r="D836" s="201">
        <v>248.14226905861406</v>
      </c>
      <c r="F836" s="204">
        <v>161.70718837939839</v>
      </c>
      <c r="G836" s="204">
        <v>190.87866850662618</v>
      </c>
      <c r="I836" s="204">
        <v>646.82875351759355</v>
      </c>
      <c r="J836" s="204">
        <v>763.51467402650474</v>
      </c>
    </row>
    <row r="837" spans="1:10" x14ac:dyDescent="0.2">
      <c r="A837" s="200">
        <v>833</v>
      </c>
      <c r="C837" s="201">
        <v>202.1961063874742</v>
      </c>
      <c r="D837" s="201">
        <v>248.14226905861406</v>
      </c>
      <c r="F837" s="204">
        <v>161.75688510997935</v>
      </c>
      <c r="G837" s="204">
        <v>190.87866850662618</v>
      </c>
      <c r="I837" s="204">
        <v>647.0275404399174</v>
      </c>
      <c r="J837" s="204">
        <v>763.51467402650474</v>
      </c>
    </row>
    <row r="838" spans="1:10" x14ac:dyDescent="0.2">
      <c r="A838" s="200">
        <v>834</v>
      </c>
      <c r="C838" s="201">
        <v>202.25815277049264</v>
      </c>
      <c r="D838" s="201">
        <v>248.14226905861406</v>
      </c>
      <c r="F838" s="204">
        <v>161.80652221639409</v>
      </c>
      <c r="G838" s="204">
        <v>190.87866850662618</v>
      </c>
      <c r="I838" s="204">
        <v>647.22608886557634</v>
      </c>
      <c r="J838" s="204">
        <v>763.51467402650474</v>
      </c>
    </row>
    <row r="839" spans="1:10" x14ac:dyDescent="0.2">
      <c r="A839" s="200">
        <v>835</v>
      </c>
      <c r="C839" s="201">
        <v>202.32012480192583</v>
      </c>
      <c r="D839" s="201">
        <v>248.14226905861406</v>
      </c>
      <c r="F839" s="204">
        <v>161.8560998415407</v>
      </c>
      <c r="G839" s="204">
        <v>190.87866850662618</v>
      </c>
      <c r="I839" s="204">
        <v>647.42439936616279</v>
      </c>
      <c r="J839" s="204">
        <v>763.51467402650474</v>
      </c>
    </row>
    <row r="840" spans="1:10" x14ac:dyDescent="0.2">
      <c r="A840" s="200">
        <v>836</v>
      </c>
      <c r="C840" s="201">
        <v>202.38202265975502</v>
      </c>
      <c r="D840" s="201">
        <v>248.14226905861406</v>
      </c>
      <c r="F840" s="204">
        <v>161.90561812780399</v>
      </c>
      <c r="G840" s="204">
        <v>190.87866850662618</v>
      </c>
      <c r="I840" s="204">
        <v>647.62247251121596</v>
      </c>
      <c r="J840" s="204">
        <v>763.51467402650474</v>
      </c>
    </row>
    <row r="841" spans="1:10" x14ac:dyDescent="0.2">
      <c r="A841" s="200">
        <v>837</v>
      </c>
      <c r="C841" s="201">
        <v>202.44384652132283</v>
      </c>
      <c r="D841" s="201">
        <v>248.14226905861406</v>
      </c>
      <c r="F841" s="204">
        <v>161.95507721705826</v>
      </c>
      <c r="G841" s="204">
        <v>190.87866850662618</v>
      </c>
      <c r="I841" s="204">
        <v>647.82030886823304</v>
      </c>
      <c r="J841" s="204">
        <v>763.51467402650474</v>
      </c>
    </row>
    <row r="842" spans="1:10" x14ac:dyDescent="0.2">
      <c r="A842" s="200">
        <v>838</v>
      </c>
      <c r="C842" s="201">
        <v>202.50559656333684</v>
      </c>
      <c r="D842" s="201">
        <v>248.14226905861406</v>
      </c>
      <c r="F842" s="204">
        <v>162.00447725066948</v>
      </c>
      <c r="G842" s="204">
        <v>190.87866850662618</v>
      </c>
      <c r="I842" s="204">
        <v>648.01790900267792</v>
      </c>
      <c r="J842" s="204">
        <v>763.51467402650474</v>
      </c>
    </row>
    <row r="843" spans="1:10" x14ac:dyDescent="0.2">
      <c r="A843" s="200">
        <v>839</v>
      </c>
      <c r="C843" s="201">
        <v>202.56727296187253</v>
      </c>
      <c r="D843" s="201">
        <v>248.14226905861406</v>
      </c>
      <c r="F843" s="204">
        <v>162.05381836949803</v>
      </c>
      <c r="G843" s="204">
        <v>190.87866850662618</v>
      </c>
      <c r="I843" s="204">
        <v>648.21527347799213</v>
      </c>
      <c r="J843" s="204">
        <v>763.51467402650474</v>
      </c>
    </row>
    <row r="844" spans="1:10" x14ac:dyDescent="0.2">
      <c r="A844" s="200">
        <v>840</v>
      </c>
      <c r="C844" s="201">
        <v>202.62887589237587</v>
      </c>
      <c r="D844" s="201">
        <v>248.14226905861406</v>
      </c>
      <c r="F844" s="204">
        <v>162.10310071390074</v>
      </c>
      <c r="G844" s="204">
        <v>190.87866850662618</v>
      </c>
      <c r="I844" s="204">
        <v>648.41240285560298</v>
      </c>
      <c r="J844" s="204">
        <v>763.51467402650474</v>
      </c>
    </row>
    <row r="845" spans="1:10" x14ac:dyDescent="0.2">
      <c r="A845" s="200">
        <v>841</v>
      </c>
      <c r="C845" s="201">
        <v>202.6904055296668</v>
      </c>
      <c r="D845" s="201">
        <v>248.14226905861406</v>
      </c>
      <c r="F845" s="204">
        <v>162.15232442373346</v>
      </c>
      <c r="G845" s="204">
        <v>190.87866850662618</v>
      </c>
      <c r="I845" s="204">
        <v>648.60929769493384</v>
      </c>
      <c r="J845" s="204">
        <v>763.51467402650474</v>
      </c>
    </row>
    <row r="846" spans="1:10" x14ac:dyDescent="0.2">
      <c r="A846" s="200">
        <v>842</v>
      </c>
      <c r="C846" s="201">
        <v>202.7518620479419</v>
      </c>
      <c r="D846" s="201">
        <v>248.14226905861406</v>
      </c>
      <c r="F846" s="204">
        <v>162.20148963835354</v>
      </c>
      <c r="G846" s="204">
        <v>190.87866850662618</v>
      </c>
      <c r="I846" s="204">
        <v>648.80595855341414</v>
      </c>
      <c r="J846" s="204">
        <v>763.51467402650474</v>
      </c>
    </row>
    <row r="847" spans="1:10" x14ac:dyDescent="0.2">
      <c r="A847" s="200">
        <v>843</v>
      </c>
      <c r="C847" s="201">
        <v>202.81324562077759</v>
      </c>
      <c r="D847" s="201">
        <v>248.14226905861406</v>
      </c>
      <c r="F847" s="204">
        <v>162.25059649662205</v>
      </c>
      <c r="G847" s="204">
        <v>190.87866850662618</v>
      </c>
      <c r="I847" s="204">
        <v>649.00238598648821</v>
      </c>
      <c r="J847" s="204">
        <v>763.51467402650474</v>
      </c>
    </row>
    <row r="848" spans="1:10" x14ac:dyDescent="0.2">
      <c r="A848" s="200">
        <v>844</v>
      </c>
      <c r="C848" s="201">
        <v>202.87455642113289</v>
      </c>
      <c r="D848" s="201">
        <v>248.14226905861406</v>
      </c>
      <c r="F848" s="204">
        <v>162.29964513690629</v>
      </c>
      <c r="G848" s="204">
        <v>190.87866850662618</v>
      </c>
      <c r="I848" s="204">
        <v>649.19858054762517</v>
      </c>
      <c r="J848" s="204">
        <v>763.51467402650474</v>
      </c>
    </row>
    <row r="849" spans="1:10" x14ac:dyDescent="0.2">
      <c r="A849" s="200">
        <v>845</v>
      </c>
      <c r="C849" s="201">
        <v>202.93579462135233</v>
      </c>
      <c r="D849" s="201">
        <v>248.14226905861406</v>
      </c>
      <c r="F849" s="204">
        <v>162.34863569708185</v>
      </c>
      <c r="G849" s="204">
        <v>190.87866850662618</v>
      </c>
      <c r="I849" s="204">
        <v>649.39454278832739</v>
      </c>
      <c r="J849" s="204">
        <v>763.51467402650474</v>
      </c>
    </row>
    <row r="850" spans="1:10" x14ac:dyDescent="0.2">
      <c r="A850" s="200">
        <v>846</v>
      </c>
      <c r="C850" s="201">
        <v>202.99696039316908</v>
      </c>
      <c r="D850" s="201">
        <v>248.14226905861406</v>
      </c>
      <c r="F850" s="204">
        <v>162.39756831453525</v>
      </c>
      <c r="G850" s="204">
        <v>190.87866850662618</v>
      </c>
      <c r="I850" s="204">
        <v>649.590273258141</v>
      </c>
      <c r="J850" s="204">
        <v>763.51467402650474</v>
      </c>
    </row>
    <row r="851" spans="1:10" x14ac:dyDescent="0.2">
      <c r="A851" s="200">
        <v>847</v>
      </c>
      <c r="C851" s="201">
        <v>203.05805390770755</v>
      </c>
      <c r="D851" s="201">
        <v>248.14226905861406</v>
      </c>
      <c r="F851" s="204">
        <v>162.44644312616606</v>
      </c>
      <c r="G851" s="204">
        <v>190.87866850662618</v>
      </c>
      <c r="I851" s="204">
        <v>649.78577250466424</v>
      </c>
      <c r="J851" s="204">
        <v>763.51467402650474</v>
      </c>
    </row>
    <row r="852" spans="1:10" x14ac:dyDescent="0.2">
      <c r="A852" s="200">
        <v>848</v>
      </c>
      <c r="C852" s="201">
        <v>203.11907533548651</v>
      </c>
      <c r="D852" s="201">
        <v>248.14226905861406</v>
      </c>
      <c r="F852" s="204">
        <v>162.49526026838922</v>
      </c>
      <c r="G852" s="204">
        <v>190.87866850662618</v>
      </c>
      <c r="I852" s="204">
        <v>649.98104107355687</v>
      </c>
      <c r="J852" s="204">
        <v>763.51467402650474</v>
      </c>
    </row>
    <row r="853" spans="1:10" x14ac:dyDescent="0.2">
      <c r="A853" s="200">
        <v>849</v>
      </c>
      <c r="C853" s="201">
        <v>203.18002484642165</v>
      </c>
      <c r="D853" s="201">
        <v>248.14226905861406</v>
      </c>
      <c r="F853" s="204">
        <v>162.54401987713734</v>
      </c>
      <c r="G853" s="204">
        <v>190.87866850662618</v>
      </c>
      <c r="I853" s="204">
        <v>650.17607950854938</v>
      </c>
      <c r="J853" s="204">
        <v>763.51467402650474</v>
      </c>
    </row>
    <row r="854" spans="1:10" x14ac:dyDescent="0.2">
      <c r="A854" s="200">
        <v>850</v>
      </c>
      <c r="C854" s="201">
        <v>203.24090260982891</v>
      </c>
      <c r="D854" s="201">
        <v>248.14226905861406</v>
      </c>
      <c r="F854" s="204">
        <v>162.59272208786314</v>
      </c>
      <c r="G854" s="204">
        <v>190.87866850662618</v>
      </c>
      <c r="I854" s="204">
        <v>650.37088835145255</v>
      </c>
      <c r="J854" s="204">
        <v>763.51467402650474</v>
      </c>
    </row>
    <row r="855" spans="1:10" x14ac:dyDescent="0.2">
      <c r="A855" s="200">
        <v>851</v>
      </c>
      <c r="C855" s="201">
        <v>203.30170879442664</v>
      </c>
      <c r="D855" s="201">
        <v>248.14226905861406</v>
      </c>
      <c r="F855" s="204">
        <v>162.64136703554132</v>
      </c>
      <c r="G855" s="204">
        <v>190.87866850662618</v>
      </c>
      <c r="I855" s="204">
        <v>650.56546814216529</v>
      </c>
      <c r="J855" s="204">
        <v>763.51467402650474</v>
      </c>
    </row>
    <row r="856" spans="1:10" x14ac:dyDescent="0.2">
      <c r="A856" s="200">
        <v>852</v>
      </c>
      <c r="C856" s="201">
        <v>203.36244356833899</v>
      </c>
      <c r="D856" s="201">
        <v>248.14226905861406</v>
      </c>
      <c r="F856" s="204">
        <v>162.68995485467119</v>
      </c>
      <c r="G856" s="204">
        <v>190.87866850662618</v>
      </c>
      <c r="I856" s="204">
        <v>650.75981941868474</v>
      </c>
      <c r="J856" s="204">
        <v>763.51467402650474</v>
      </c>
    </row>
    <row r="857" spans="1:10" x14ac:dyDescent="0.2">
      <c r="A857" s="200">
        <v>853</v>
      </c>
      <c r="C857" s="201">
        <v>203.42310709909856</v>
      </c>
      <c r="D857" s="201">
        <v>248.14226905861406</v>
      </c>
      <c r="F857" s="204">
        <v>162.73848567927885</v>
      </c>
      <c r="G857" s="204">
        <v>190.87866850662618</v>
      </c>
      <c r="I857" s="204">
        <v>650.95394271711541</v>
      </c>
      <c r="J857" s="204">
        <v>763.51467402650474</v>
      </c>
    </row>
    <row r="858" spans="1:10" x14ac:dyDescent="0.2">
      <c r="A858" s="200">
        <v>854</v>
      </c>
      <c r="C858" s="201">
        <v>203.48369955364868</v>
      </c>
      <c r="D858" s="201">
        <v>248.14226905861406</v>
      </c>
      <c r="F858" s="204">
        <v>162.78695964291896</v>
      </c>
      <c r="G858" s="204">
        <v>190.87866850662618</v>
      </c>
      <c r="I858" s="204">
        <v>651.14783857167583</v>
      </c>
      <c r="J858" s="204">
        <v>763.51467402650474</v>
      </c>
    </row>
    <row r="859" spans="1:10" x14ac:dyDescent="0.2">
      <c r="A859" s="200">
        <v>855</v>
      </c>
      <c r="C859" s="201">
        <v>203.54422109834704</v>
      </c>
      <c r="D859" s="201">
        <v>248.14226905861406</v>
      </c>
      <c r="F859" s="204">
        <v>162.83537687867764</v>
      </c>
      <c r="G859" s="204">
        <v>190.87866850662618</v>
      </c>
      <c r="I859" s="204">
        <v>651.34150751471054</v>
      </c>
      <c r="J859" s="204">
        <v>763.51467402650474</v>
      </c>
    </row>
    <row r="860" spans="1:10" x14ac:dyDescent="0.2">
      <c r="A860" s="200">
        <v>856</v>
      </c>
      <c r="C860" s="201">
        <v>203.60467189896764</v>
      </c>
      <c r="D860" s="201">
        <v>248.14226905861406</v>
      </c>
      <c r="F860" s="204">
        <v>162.88373751917413</v>
      </c>
      <c r="G860" s="204">
        <v>190.87866850662618</v>
      </c>
      <c r="I860" s="204">
        <v>651.53495007669653</v>
      </c>
      <c r="J860" s="204">
        <v>763.51467402650474</v>
      </c>
    </row>
    <row r="861" spans="1:10" x14ac:dyDescent="0.2">
      <c r="A861" s="200">
        <v>857</v>
      </c>
      <c r="C861" s="201">
        <v>203.66505212070408</v>
      </c>
      <c r="D861" s="201">
        <v>248.14226905861406</v>
      </c>
      <c r="F861" s="204">
        <v>162.93204169656323</v>
      </c>
      <c r="G861" s="204">
        <v>190.87866850662618</v>
      </c>
      <c r="I861" s="204">
        <v>651.72816678625293</v>
      </c>
      <c r="J861" s="204">
        <v>763.51467402650474</v>
      </c>
    </row>
    <row r="862" spans="1:10" x14ac:dyDescent="0.2">
      <c r="A862" s="200">
        <v>858</v>
      </c>
      <c r="C862" s="201">
        <v>203.72536192817171</v>
      </c>
      <c r="D862" s="201">
        <v>248.14226905861406</v>
      </c>
      <c r="F862" s="204">
        <v>162.98028954253738</v>
      </c>
      <c r="G862" s="204">
        <v>190.87866850662618</v>
      </c>
      <c r="I862" s="204">
        <v>651.92115817014951</v>
      </c>
      <c r="J862" s="204">
        <v>763.51467402650474</v>
      </c>
    </row>
    <row r="863" spans="1:10" x14ac:dyDescent="0.2">
      <c r="A863" s="200">
        <v>859</v>
      </c>
      <c r="C863" s="201">
        <v>203.78560148541084</v>
      </c>
      <c r="D863" s="201">
        <v>248.14226905861406</v>
      </c>
      <c r="F863" s="204">
        <v>163.0284811883287</v>
      </c>
      <c r="G863" s="204">
        <v>190.87866850662618</v>
      </c>
      <c r="I863" s="204">
        <v>652.11392475331479</v>
      </c>
      <c r="J863" s="204">
        <v>763.51467402650474</v>
      </c>
    </row>
    <row r="864" spans="1:10" x14ac:dyDescent="0.2">
      <c r="A864" s="200">
        <v>860</v>
      </c>
      <c r="C864" s="201">
        <v>203.84577095588941</v>
      </c>
      <c r="D864" s="201">
        <v>248.14226905861406</v>
      </c>
      <c r="F864" s="204">
        <v>163.07661676471153</v>
      </c>
      <c r="G864" s="204">
        <v>190.87866850662618</v>
      </c>
      <c r="I864" s="204">
        <v>652.30646705884612</v>
      </c>
      <c r="J864" s="204">
        <v>763.51467402650474</v>
      </c>
    </row>
    <row r="865" spans="1:10" x14ac:dyDescent="0.2">
      <c r="A865" s="200">
        <v>861</v>
      </c>
      <c r="C865" s="201">
        <v>203.90587050250497</v>
      </c>
      <c r="D865" s="201">
        <v>248.14226905861406</v>
      </c>
      <c r="F865" s="204">
        <v>163.12469640200396</v>
      </c>
      <c r="G865" s="204">
        <v>190.87866850662618</v>
      </c>
      <c r="I865" s="204">
        <v>652.49878560801585</v>
      </c>
      <c r="J865" s="204">
        <v>763.51467402650474</v>
      </c>
    </row>
    <row r="866" spans="1:10" x14ac:dyDescent="0.2">
      <c r="A866" s="200">
        <v>862</v>
      </c>
      <c r="C866" s="201">
        <v>203.96590028758825</v>
      </c>
      <c r="D866" s="201">
        <v>248.14226905861406</v>
      </c>
      <c r="F866" s="204">
        <v>163.17272023007058</v>
      </c>
      <c r="G866" s="204">
        <v>190.87866850662618</v>
      </c>
      <c r="I866" s="204">
        <v>652.69088092028232</v>
      </c>
      <c r="J866" s="204">
        <v>763.51467402650474</v>
      </c>
    </row>
    <row r="867" spans="1:10" x14ac:dyDescent="0.2">
      <c r="A867" s="200">
        <v>863</v>
      </c>
      <c r="C867" s="201">
        <v>204.02586047290509</v>
      </c>
      <c r="D867" s="201">
        <v>248.14226905861406</v>
      </c>
      <c r="F867" s="204">
        <v>163.22068837832407</v>
      </c>
      <c r="G867" s="204">
        <v>190.87866850662618</v>
      </c>
      <c r="I867" s="204">
        <v>652.88275351329628</v>
      </c>
      <c r="J867" s="204">
        <v>763.51467402650474</v>
      </c>
    </row>
    <row r="868" spans="1:10" x14ac:dyDescent="0.2">
      <c r="A868" s="200">
        <v>864</v>
      </c>
      <c r="C868" s="201">
        <v>204.08575121965936</v>
      </c>
      <c r="D868" s="201">
        <v>248.14226905861406</v>
      </c>
      <c r="F868" s="204">
        <v>163.26860097572751</v>
      </c>
      <c r="G868" s="204">
        <v>190.87866850662618</v>
      </c>
      <c r="I868" s="204">
        <v>653.07440390291003</v>
      </c>
      <c r="J868" s="204">
        <v>763.51467402650474</v>
      </c>
    </row>
    <row r="869" spans="1:10" x14ac:dyDescent="0.2">
      <c r="A869" s="200">
        <v>865</v>
      </c>
      <c r="C869" s="201">
        <v>204.14557268849566</v>
      </c>
      <c r="D869" s="201">
        <v>248.14226905861406</v>
      </c>
      <c r="F869" s="204">
        <v>163.31645815079654</v>
      </c>
      <c r="G869" s="204">
        <v>190.87866850662618</v>
      </c>
      <c r="I869" s="204">
        <v>653.26583260318614</v>
      </c>
      <c r="J869" s="204">
        <v>763.51467402650474</v>
      </c>
    </row>
    <row r="870" spans="1:10" x14ac:dyDescent="0.2">
      <c r="A870" s="200">
        <v>866</v>
      </c>
      <c r="C870" s="201">
        <v>204.20532503950162</v>
      </c>
      <c r="D870" s="201">
        <v>248.14226905861406</v>
      </c>
      <c r="F870" s="204">
        <v>163.3642600316013</v>
      </c>
      <c r="G870" s="204">
        <v>190.87866850662618</v>
      </c>
      <c r="I870" s="204">
        <v>653.45704012640522</v>
      </c>
      <c r="J870" s="204">
        <v>763.51467402650474</v>
      </c>
    </row>
    <row r="871" spans="1:10" x14ac:dyDescent="0.2">
      <c r="A871" s="200">
        <v>867</v>
      </c>
      <c r="C871" s="201">
        <v>204.26500843221064</v>
      </c>
      <c r="D871" s="201">
        <v>248.14226905861406</v>
      </c>
      <c r="F871" s="204">
        <v>163.41200674576851</v>
      </c>
      <c r="G871" s="204">
        <v>190.87866850662618</v>
      </c>
      <c r="I871" s="204">
        <v>653.64802698307403</v>
      </c>
      <c r="J871" s="204">
        <v>763.51467402650474</v>
      </c>
    </row>
    <row r="872" spans="1:10" x14ac:dyDescent="0.2">
      <c r="A872" s="200">
        <v>868</v>
      </c>
      <c r="C872" s="201">
        <v>204.32462302560455</v>
      </c>
      <c r="D872" s="201">
        <v>248.14226905861406</v>
      </c>
      <c r="F872" s="204">
        <v>163.45969842048365</v>
      </c>
      <c r="G872" s="204">
        <v>190.87866850662618</v>
      </c>
      <c r="I872" s="204">
        <v>653.83879368193459</v>
      </c>
      <c r="J872" s="204">
        <v>763.51467402650474</v>
      </c>
    </row>
    <row r="873" spans="1:10" x14ac:dyDescent="0.2">
      <c r="A873" s="200">
        <v>869</v>
      </c>
      <c r="C873" s="201">
        <v>204.38416897811572</v>
      </c>
      <c r="D873" s="201">
        <v>248.14226905861406</v>
      </c>
      <c r="F873" s="204">
        <v>163.50733518249257</v>
      </c>
      <c r="G873" s="204">
        <v>190.87866850662618</v>
      </c>
      <c r="I873" s="204">
        <v>654.02934072997027</v>
      </c>
      <c r="J873" s="204">
        <v>763.51467402650474</v>
      </c>
    </row>
    <row r="874" spans="1:10" x14ac:dyDescent="0.2">
      <c r="A874" s="200">
        <v>870</v>
      </c>
      <c r="C874" s="201">
        <v>204.44364644763027</v>
      </c>
      <c r="D874" s="201">
        <v>248.14226905861406</v>
      </c>
      <c r="F874" s="204">
        <v>163.55491715810425</v>
      </c>
      <c r="G874" s="204">
        <v>190.87866850662618</v>
      </c>
      <c r="I874" s="204">
        <v>654.21966863241698</v>
      </c>
      <c r="J874" s="204">
        <v>763.51467402650474</v>
      </c>
    </row>
    <row r="875" spans="1:10" x14ac:dyDescent="0.2">
      <c r="A875" s="200">
        <v>871</v>
      </c>
      <c r="C875" s="201">
        <v>204.50305559148981</v>
      </c>
      <c r="D875" s="201">
        <v>248.14226905861406</v>
      </c>
      <c r="F875" s="204">
        <v>163.60244447319184</v>
      </c>
      <c r="G875" s="204">
        <v>190.87866850662618</v>
      </c>
      <c r="I875" s="204">
        <v>654.40977789276735</v>
      </c>
      <c r="J875" s="204">
        <v>763.51467402650474</v>
      </c>
    </row>
    <row r="876" spans="1:10" x14ac:dyDescent="0.2">
      <c r="A876" s="200">
        <v>872</v>
      </c>
      <c r="C876" s="201">
        <v>204.56239656649467</v>
      </c>
      <c r="D876" s="201">
        <v>248.14226905861406</v>
      </c>
      <c r="F876" s="204">
        <v>163.64991725319575</v>
      </c>
      <c r="G876" s="204">
        <v>190.87866850662618</v>
      </c>
      <c r="I876" s="204">
        <v>654.59966901278301</v>
      </c>
      <c r="J876" s="204">
        <v>763.51467402650474</v>
      </c>
    </row>
    <row r="877" spans="1:10" x14ac:dyDescent="0.2">
      <c r="A877" s="200">
        <v>873</v>
      </c>
      <c r="C877" s="201">
        <v>204.62166952890581</v>
      </c>
      <c r="D877" s="201">
        <v>248.14226905861406</v>
      </c>
      <c r="F877" s="204">
        <v>163.69733562312467</v>
      </c>
      <c r="G877" s="204">
        <v>190.87866850662618</v>
      </c>
      <c r="I877" s="204">
        <v>654.78934249249869</v>
      </c>
      <c r="J877" s="204">
        <v>763.51467402650474</v>
      </c>
    </row>
    <row r="878" spans="1:10" x14ac:dyDescent="0.2">
      <c r="A878" s="200">
        <v>874</v>
      </c>
      <c r="C878" s="201">
        <v>204.68087463444755</v>
      </c>
      <c r="D878" s="201">
        <v>248.14226905861406</v>
      </c>
      <c r="F878" s="204">
        <v>163.74469970755803</v>
      </c>
      <c r="G878" s="204">
        <v>190.87866850662618</v>
      </c>
      <c r="I878" s="204">
        <v>654.97879883023211</v>
      </c>
      <c r="J878" s="204">
        <v>763.51467402650474</v>
      </c>
    </row>
    <row r="879" spans="1:10" x14ac:dyDescent="0.2">
      <c r="A879" s="200">
        <v>875</v>
      </c>
      <c r="C879" s="201">
        <v>204.74001203831017</v>
      </c>
      <c r="D879" s="201">
        <v>248.14226905861406</v>
      </c>
      <c r="F879" s="204">
        <v>163.79200963064815</v>
      </c>
      <c r="G879" s="204">
        <v>190.87866850662618</v>
      </c>
      <c r="I879" s="204">
        <v>655.16803852259261</v>
      </c>
      <c r="J879" s="204">
        <v>763.51467402650474</v>
      </c>
    </row>
    <row r="880" spans="1:10" x14ac:dyDescent="0.2">
      <c r="A880" s="200">
        <v>876</v>
      </c>
      <c r="C880" s="201">
        <v>204.799081895152</v>
      </c>
      <c r="D880" s="201">
        <v>248.14226905861406</v>
      </c>
      <c r="F880" s="204">
        <v>163.83926551612157</v>
      </c>
      <c r="G880" s="204">
        <v>190.87866850662618</v>
      </c>
      <c r="I880" s="204">
        <v>655.35706206448629</v>
      </c>
      <c r="J880" s="204">
        <v>763.51467402650474</v>
      </c>
    </row>
    <row r="881" spans="1:10" x14ac:dyDescent="0.2">
      <c r="A881" s="200">
        <v>877</v>
      </c>
      <c r="C881" s="201">
        <v>204.85808435910201</v>
      </c>
      <c r="D881" s="201">
        <v>248.14226905861406</v>
      </c>
      <c r="F881" s="204">
        <v>163.88646748728158</v>
      </c>
      <c r="G881" s="204">
        <v>190.87866850662618</v>
      </c>
      <c r="I881" s="204">
        <v>655.54586994912631</v>
      </c>
      <c r="J881" s="204">
        <v>763.51467402650474</v>
      </c>
    </row>
    <row r="882" spans="1:10" x14ac:dyDescent="0.2">
      <c r="A882" s="200">
        <v>878</v>
      </c>
      <c r="C882" s="201">
        <v>204.91701958376231</v>
      </c>
      <c r="D882" s="201">
        <v>248.14226905861406</v>
      </c>
      <c r="F882" s="204">
        <v>163.93361566700983</v>
      </c>
      <c r="G882" s="204">
        <v>190.87866850662618</v>
      </c>
      <c r="I882" s="204">
        <v>655.73446266803933</v>
      </c>
      <c r="J882" s="204">
        <v>763.51467402650474</v>
      </c>
    </row>
    <row r="883" spans="1:10" x14ac:dyDescent="0.2">
      <c r="A883" s="200">
        <v>879</v>
      </c>
      <c r="C883" s="201">
        <v>204.97588772221039</v>
      </c>
      <c r="D883" s="201">
        <v>248.14226905861406</v>
      </c>
      <c r="F883" s="204">
        <v>163.98071017776829</v>
      </c>
      <c r="G883" s="204">
        <v>190.87866850662618</v>
      </c>
      <c r="I883" s="204">
        <v>655.92284071107315</v>
      </c>
      <c r="J883" s="204">
        <v>763.51467402650474</v>
      </c>
    </row>
    <row r="884" spans="1:10" x14ac:dyDescent="0.2">
      <c r="A884" s="200">
        <v>880</v>
      </c>
      <c r="C884" s="201">
        <v>205.03468892700167</v>
      </c>
      <c r="D884" s="201">
        <v>248.14226905861406</v>
      </c>
      <c r="F884" s="204">
        <v>164.02775114160133</v>
      </c>
      <c r="G884" s="204">
        <v>190.87866850662618</v>
      </c>
      <c r="I884" s="204">
        <v>656.11100456640531</v>
      </c>
      <c r="J884" s="204">
        <v>763.51467402650474</v>
      </c>
    </row>
    <row r="885" spans="1:10" x14ac:dyDescent="0.2">
      <c r="A885" s="200">
        <v>881</v>
      </c>
      <c r="C885" s="201">
        <v>205.0934233501718</v>
      </c>
      <c r="D885" s="201">
        <v>248.14226905861406</v>
      </c>
      <c r="F885" s="204">
        <v>164.07473868013747</v>
      </c>
      <c r="G885" s="204">
        <v>190.87866850662618</v>
      </c>
      <c r="I885" s="204">
        <v>656.29895472054989</v>
      </c>
      <c r="J885" s="204">
        <v>763.51467402650474</v>
      </c>
    </row>
    <row r="886" spans="1:10" x14ac:dyDescent="0.2">
      <c r="A886" s="200">
        <v>882</v>
      </c>
      <c r="C886" s="201">
        <v>205.15209114323901</v>
      </c>
      <c r="D886" s="201">
        <v>248.14226905861406</v>
      </c>
      <c r="F886" s="204">
        <v>164.12167291459119</v>
      </c>
      <c r="G886" s="204">
        <v>190.87866850662618</v>
      </c>
      <c r="I886" s="204">
        <v>656.48669165836475</v>
      </c>
      <c r="J886" s="204">
        <v>763.51467402650474</v>
      </c>
    </row>
    <row r="887" spans="1:10" x14ac:dyDescent="0.2">
      <c r="A887" s="200">
        <v>883</v>
      </c>
      <c r="C887" s="201">
        <v>205.21069245720625</v>
      </c>
      <c r="D887" s="201">
        <v>248.14226905861406</v>
      </c>
      <c r="F887" s="204">
        <v>164.16855396576503</v>
      </c>
      <c r="G887" s="204">
        <v>190.87866850662618</v>
      </c>
      <c r="I887" s="204">
        <v>656.67421586306011</v>
      </c>
      <c r="J887" s="204">
        <v>763.51467402650474</v>
      </c>
    </row>
    <row r="888" spans="1:10" x14ac:dyDescent="0.2">
      <c r="A888" s="200">
        <v>884</v>
      </c>
      <c r="C888" s="201">
        <v>205.26922744256413</v>
      </c>
      <c r="D888" s="201">
        <v>248.14226905861406</v>
      </c>
      <c r="F888" s="204">
        <v>164.21538195405128</v>
      </c>
      <c r="G888" s="204">
        <v>190.87866850662618</v>
      </c>
      <c r="I888" s="204">
        <v>656.86152781620513</v>
      </c>
      <c r="J888" s="204">
        <v>763.51467402650474</v>
      </c>
    </row>
    <row r="889" spans="1:10" x14ac:dyDescent="0.2">
      <c r="A889" s="200">
        <v>885</v>
      </c>
      <c r="C889" s="201">
        <v>205.32769624929233</v>
      </c>
      <c r="D889" s="201">
        <v>248.14226905861406</v>
      </c>
      <c r="F889" s="204">
        <v>164.2621569994339</v>
      </c>
      <c r="G889" s="204">
        <v>190.87866850662618</v>
      </c>
      <c r="I889" s="204">
        <v>657.04862799773559</v>
      </c>
      <c r="J889" s="204">
        <v>763.51467402650474</v>
      </c>
    </row>
    <row r="890" spans="1:10" x14ac:dyDescent="0.2">
      <c r="A890" s="200">
        <v>886</v>
      </c>
      <c r="C890" s="201">
        <v>205.38609902686289</v>
      </c>
      <c r="D890" s="201">
        <v>248.14226905861406</v>
      </c>
      <c r="F890" s="204">
        <v>164.30887922149032</v>
      </c>
      <c r="G890" s="204">
        <v>190.87866850662618</v>
      </c>
      <c r="I890" s="204">
        <v>657.23551688596126</v>
      </c>
      <c r="J890" s="204">
        <v>763.51467402650474</v>
      </c>
    </row>
    <row r="891" spans="1:10" x14ac:dyDescent="0.2">
      <c r="A891" s="200">
        <v>887</v>
      </c>
      <c r="C891" s="201">
        <v>205.4444359242417</v>
      </c>
      <c r="D891" s="201">
        <v>248.14226905861406</v>
      </c>
      <c r="F891" s="204">
        <v>164.35554873939336</v>
      </c>
      <c r="G891" s="204">
        <v>190.87866850662618</v>
      </c>
      <c r="I891" s="204">
        <v>657.42219495757342</v>
      </c>
      <c r="J891" s="204">
        <v>763.51467402650474</v>
      </c>
    </row>
    <row r="892" spans="1:10" x14ac:dyDescent="0.2">
      <c r="A892" s="200">
        <v>888</v>
      </c>
      <c r="C892" s="201">
        <v>205.50270708989126</v>
      </c>
      <c r="D892" s="201">
        <v>248.14226905861406</v>
      </c>
      <c r="F892" s="204">
        <v>164.40216567191302</v>
      </c>
      <c r="G892" s="204">
        <v>190.87866850662618</v>
      </c>
      <c r="I892" s="204">
        <v>657.6086626876521</v>
      </c>
      <c r="J892" s="204">
        <v>763.51467402650474</v>
      </c>
    </row>
    <row r="893" spans="1:10" x14ac:dyDescent="0.2">
      <c r="A893" s="200">
        <v>889</v>
      </c>
      <c r="C893" s="201">
        <v>205.56091267177271</v>
      </c>
      <c r="D893" s="201">
        <v>248.14226905861406</v>
      </c>
      <c r="F893" s="204">
        <v>164.44873013741815</v>
      </c>
      <c r="G893" s="204">
        <v>190.87866850662618</v>
      </c>
      <c r="I893" s="204">
        <v>657.79492054967261</v>
      </c>
      <c r="J893" s="204">
        <v>763.51467402650474</v>
      </c>
    </row>
    <row r="894" spans="1:10" x14ac:dyDescent="0.2">
      <c r="A894" s="200">
        <v>890</v>
      </c>
      <c r="C894" s="201">
        <v>205.61905281734818</v>
      </c>
      <c r="D894" s="201">
        <v>248.14226905861406</v>
      </c>
      <c r="F894" s="204">
        <v>164.49524225387856</v>
      </c>
      <c r="G894" s="204">
        <v>190.87866850662618</v>
      </c>
      <c r="I894" s="204">
        <v>657.98096901551423</v>
      </c>
      <c r="J894" s="204">
        <v>763.51467402650474</v>
      </c>
    </row>
    <row r="895" spans="1:10" x14ac:dyDescent="0.2">
      <c r="A895" s="200">
        <v>891</v>
      </c>
      <c r="C895" s="201">
        <v>205.6771276735831</v>
      </c>
      <c r="D895" s="201">
        <v>248.14226905861406</v>
      </c>
      <c r="F895" s="204">
        <v>164.5417021388665</v>
      </c>
      <c r="G895" s="204">
        <v>190.87866850662618</v>
      </c>
      <c r="I895" s="204">
        <v>658.16680855546599</v>
      </c>
      <c r="J895" s="204">
        <v>763.51467402650474</v>
      </c>
    </row>
    <row r="896" spans="1:10" x14ac:dyDescent="0.2">
      <c r="A896" s="200">
        <v>892</v>
      </c>
      <c r="C896" s="201">
        <v>205.73513738694822</v>
      </c>
      <c r="D896" s="201">
        <v>248.14226905861406</v>
      </c>
      <c r="F896" s="204">
        <v>164.58810990955857</v>
      </c>
      <c r="G896" s="204">
        <v>190.87866850662618</v>
      </c>
      <c r="I896" s="204">
        <v>658.35243963823427</v>
      </c>
      <c r="J896" s="204">
        <v>763.51467402650474</v>
      </c>
    </row>
    <row r="897" spans="1:10" x14ac:dyDescent="0.2">
      <c r="A897" s="200">
        <v>893</v>
      </c>
      <c r="C897" s="201">
        <v>205.79308210342191</v>
      </c>
      <c r="D897" s="201">
        <v>248.14226905861406</v>
      </c>
      <c r="F897" s="204">
        <v>164.63446568273756</v>
      </c>
      <c r="G897" s="204">
        <v>190.87866850662618</v>
      </c>
      <c r="I897" s="204">
        <v>658.53786273095022</v>
      </c>
      <c r="J897" s="204">
        <v>763.51467402650474</v>
      </c>
    </row>
    <row r="898" spans="1:10" x14ac:dyDescent="0.2">
      <c r="A898" s="200">
        <v>894</v>
      </c>
      <c r="C898" s="201">
        <v>205.8509619684927</v>
      </c>
      <c r="D898" s="201">
        <v>248.14226905861406</v>
      </c>
      <c r="F898" s="204">
        <v>164.68076957479414</v>
      </c>
      <c r="G898" s="204">
        <v>190.87866850662618</v>
      </c>
      <c r="I898" s="204">
        <v>658.72307829917656</v>
      </c>
      <c r="J898" s="204">
        <v>763.51467402650474</v>
      </c>
    </row>
    <row r="899" spans="1:10" x14ac:dyDescent="0.2">
      <c r="A899" s="200">
        <v>895</v>
      </c>
      <c r="C899" s="201">
        <v>205.90877712716087</v>
      </c>
      <c r="D899" s="201">
        <v>248.14226905861406</v>
      </c>
      <c r="F899" s="204">
        <v>164.72702170172872</v>
      </c>
      <c r="G899" s="204">
        <v>190.87866850662618</v>
      </c>
      <c r="I899" s="204">
        <v>658.90808680691487</v>
      </c>
      <c r="J899" s="204">
        <v>763.51467402650474</v>
      </c>
    </row>
    <row r="900" spans="1:10" x14ac:dyDescent="0.2">
      <c r="A900" s="200">
        <v>896</v>
      </c>
      <c r="C900" s="201">
        <v>205.96652772394108</v>
      </c>
      <c r="D900" s="201">
        <v>248.14226905861406</v>
      </c>
      <c r="F900" s="204">
        <v>164.7732221791529</v>
      </c>
      <c r="G900" s="204">
        <v>190.87866850662618</v>
      </c>
      <c r="I900" s="204">
        <v>659.09288871661158</v>
      </c>
      <c r="J900" s="204">
        <v>763.51467402650474</v>
      </c>
    </row>
    <row r="901" spans="1:10" x14ac:dyDescent="0.2">
      <c r="A901" s="200">
        <v>897</v>
      </c>
      <c r="C901" s="201">
        <v>206.02421390286429</v>
      </c>
      <c r="D901" s="201">
        <v>248.14226905861406</v>
      </c>
      <c r="F901" s="204">
        <v>164.81937112229144</v>
      </c>
      <c r="G901" s="204">
        <v>190.87866850662618</v>
      </c>
      <c r="I901" s="204">
        <v>659.27748448916577</v>
      </c>
      <c r="J901" s="204">
        <v>763.51467402650474</v>
      </c>
    </row>
    <row r="902" spans="1:10" x14ac:dyDescent="0.2">
      <c r="A902" s="200">
        <v>898</v>
      </c>
      <c r="C902" s="201">
        <v>206.08183580748019</v>
      </c>
      <c r="D902" s="201">
        <v>248.14226905861406</v>
      </c>
      <c r="F902" s="204">
        <v>164.86546864598412</v>
      </c>
      <c r="G902" s="204">
        <v>190.87866850662618</v>
      </c>
      <c r="I902" s="204">
        <v>659.46187458393649</v>
      </c>
      <c r="J902" s="204">
        <v>763.51467402650474</v>
      </c>
    </row>
    <row r="903" spans="1:10" x14ac:dyDescent="0.2">
      <c r="A903" s="200">
        <v>899</v>
      </c>
      <c r="C903" s="201">
        <v>206.13939358085887</v>
      </c>
      <c r="D903" s="201">
        <v>248.14226905861406</v>
      </c>
      <c r="F903" s="204">
        <v>164.91151486468709</v>
      </c>
      <c r="G903" s="204">
        <v>190.87866850662618</v>
      </c>
      <c r="I903" s="204">
        <v>659.64605945874837</v>
      </c>
      <c r="J903" s="204">
        <v>763.51467402650474</v>
      </c>
    </row>
    <row r="904" spans="1:10" x14ac:dyDescent="0.2">
      <c r="A904" s="200">
        <v>900</v>
      </c>
      <c r="C904" s="201">
        <v>206.19688736559371</v>
      </c>
      <c r="D904" s="201">
        <v>248.14226905861406</v>
      </c>
      <c r="F904" s="204">
        <v>164.95750989247495</v>
      </c>
      <c r="G904" s="204">
        <v>190.87866850662618</v>
      </c>
      <c r="I904" s="204">
        <v>659.83003956989978</v>
      </c>
      <c r="J904" s="204">
        <v>763.51467402650474</v>
      </c>
    </row>
    <row r="905" spans="1:10" x14ac:dyDescent="0.2">
      <c r="A905" s="200">
        <v>901</v>
      </c>
      <c r="C905" s="201">
        <v>206.25431730380265</v>
      </c>
      <c r="D905" s="201">
        <v>248.14226905861406</v>
      </c>
      <c r="F905" s="204">
        <v>165.00345384304211</v>
      </c>
      <c r="G905" s="204">
        <v>190.87866850662618</v>
      </c>
      <c r="I905" s="204">
        <v>660.01381537216844</v>
      </c>
      <c r="J905" s="204">
        <v>763.51467402650474</v>
      </c>
    </row>
    <row r="906" spans="1:10" x14ac:dyDescent="0.2">
      <c r="A906" s="200">
        <v>902</v>
      </c>
      <c r="C906" s="201">
        <v>206.31168353713082</v>
      </c>
      <c r="D906" s="201">
        <v>248.14226905861406</v>
      </c>
      <c r="F906" s="204">
        <v>165.04934682970466</v>
      </c>
      <c r="G906" s="204">
        <v>190.87866850662618</v>
      </c>
      <c r="I906" s="204">
        <v>660.19738731881864</v>
      </c>
      <c r="J906" s="204">
        <v>763.51467402650474</v>
      </c>
    </row>
    <row r="907" spans="1:10" x14ac:dyDescent="0.2">
      <c r="A907" s="200">
        <v>903</v>
      </c>
      <c r="C907" s="201">
        <v>206.36898620675251</v>
      </c>
      <c r="D907" s="201">
        <v>248.14226905861406</v>
      </c>
      <c r="F907" s="204">
        <v>165.095188965402</v>
      </c>
      <c r="G907" s="204">
        <v>190.87866850662618</v>
      </c>
      <c r="I907" s="204">
        <v>660.38075586160801</v>
      </c>
      <c r="J907" s="204">
        <v>763.51467402650474</v>
      </c>
    </row>
    <row r="908" spans="1:10" x14ac:dyDescent="0.2">
      <c r="A908" s="200">
        <v>904</v>
      </c>
      <c r="C908" s="201">
        <v>206.42622545337335</v>
      </c>
      <c r="D908" s="201">
        <v>248.14226905861406</v>
      </c>
      <c r="F908" s="204">
        <v>165.14098036269868</v>
      </c>
      <c r="G908" s="204">
        <v>190.87866850662618</v>
      </c>
      <c r="I908" s="204">
        <v>660.56392145079474</v>
      </c>
      <c r="J908" s="204">
        <v>763.51467402650474</v>
      </c>
    </row>
    <row r="909" spans="1:10" x14ac:dyDescent="0.2">
      <c r="A909" s="200">
        <v>905</v>
      </c>
      <c r="C909" s="201">
        <v>206.48340141723205</v>
      </c>
      <c r="D909" s="201">
        <v>248.14226905861406</v>
      </c>
      <c r="F909" s="204">
        <v>165.18672113378562</v>
      </c>
      <c r="G909" s="204">
        <v>190.87866850662618</v>
      </c>
      <c r="I909" s="204">
        <v>660.7468845351425</v>
      </c>
      <c r="J909" s="204">
        <v>763.51467402650474</v>
      </c>
    </row>
    <row r="910" spans="1:10" x14ac:dyDescent="0.2">
      <c r="A910" s="200">
        <v>906</v>
      </c>
      <c r="C910" s="201">
        <v>206.54051423810299</v>
      </c>
      <c r="D910" s="201">
        <v>248.14226905861406</v>
      </c>
      <c r="F910" s="204">
        <v>165.23241139048235</v>
      </c>
      <c r="G910" s="204">
        <v>190.87866850662618</v>
      </c>
      <c r="I910" s="204">
        <v>660.92964556192942</v>
      </c>
      <c r="J910" s="204">
        <v>763.51467402650474</v>
      </c>
    </row>
    <row r="911" spans="1:10" x14ac:dyDescent="0.2">
      <c r="A911" s="200">
        <v>907</v>
      </c>
      <c r="C911" s="201">
        <v>206.59756405529768</v>
      </c>
      <c r="D911" s="201">
        <v>248.14226905861406</v>
      </c>
      <c r="F911" s="204">
        <v>165.27805124423816</v>
      </c>
      <c r="G911" s="204">
        <v>190.87866850662618</v>
      </c>
      <c r="I911" s="204">
        <v>661.11220497695263</v>
      </c>
      <c r="J911" s="204">
        <v>763.51467402650474</v>
      </c>
    </row>
    <row r="912" spans="1:10" x14ac:dyDescent="0.2">
      <c r="A912" s="200">
        <v>908</v>
      </c>
      <c r="C912" s="201">
        <v>206.65455100766741</v>
      </c>
      <c r="D912" s="201">
        <v>248.14226905861406</v>
      </c>
      <c r="F912" s="204">
        <v>165.32364080613394</v>
      </c>
      <c r="G912" s="204">
        <v>190.87866850662618</v>
      </c>
      <c r="I912" s="204">
        <v>661.29456322453575</v>
      </c>
      <c r="J912" s="204">
        <v>763.51467402650474</v>
      </c>
    </row>
    <row r="913" spans="1:10" x14ac:dyDescent="0.2">
      <c r="A913" s="200">
        <v>909</v>
      </c>
      <c r="C913" s="201">
        <v>206.71147523360457</v>
      </c>
      <c r="D913" s="201">
        <v>248.14226905861406</v>
      </c>
      <c r="F913" s="204">
        <v>165.36918018688368</v>
      </c>
      <c r="G913" s="204">
        <v>190.87866850662618</v>
      </c>
      <c r="I913" s="204">
        <v>661.47672074753473</v>
      </c>
      <c r="J913" s="204">
        <v>763.51467402650474</v>
      </c>
    </row>
    <row r="914" spans="1:10" x14ac:dyDescent="0.2">
      <c r="A914" s="200">
        <v>910</v>
      </c>
      <c r="C914" s="201">
        <v>206.76833687104545</v>
      </c>
      <c r="D914" s="201">
        <v>248.14226905861406</v>
      </c>
      <c r="F914" s="204">
        <v>165.41466949683635</v>
      </c>
      <c r="G914" s="204">
        <v>190.87866850662618</v>
      </c>
      <c r="I914" s="204">
        <v>661.65867798734541</v>
      </c>
      <c r="J914" s="204">
        <v>763.51467402650474</v>
      </c>
    </row>
    <row r="915" spans="1:10" x14ac:dyDescent="0.2">
      <c r="A915" s="200">
        <v>911</v>
      </c>
      <c r="C915" s="201">
        <v>206.82513605747164</v>
      </c>
      <c r="D915" s="201">
        <v>248.14226905861406</v>
      </c>
      <c r="F915" s="204">
        <v>165.46010884597729</v>
      </c>
      <c r="G915" s="204">
        <v>190.87866850662618</v>
      </c>
      <c r="I915" s="204">
        <v>661.84043538390915</v>
      </c>
      <c r="J915" s="204">
        <v>763.51467402650474</v>
      </c>
    </row>
    <row r="916" spans="1:10" x14ac:dyDescent="0.2">
      <c r="A916" s="200">
        <v>912</v>
      </c>
      <c r="C916" s="201">
        <v>206.88187292991219</v>
      </c>
      <c r="D916" s="201">
        <v>248.14226905861406</v>
      </c>
      <c r="F916" s="204">
        <v>165.50549834392973</v>
      </c>
      <c r="G916" s="204">
        <v>190.87866850662618</v>
      </c>
      <c r="I916" s="204">
        <v>662.02199337571892</v>
      </c>
      <c r="J916" s="204">
        <v>763.51467402650474</v>
      </c>
    </row>
    <row r="917" spans="1:10" x14ac:dyDescent="0.2">
      <c r="A917" s="200">
        <v>913</v>
      </c>
      <c r="C917" s="201">
        <v>206.93854762494595</v>
      </c>
      <c r="D917" s="201">
        <v>248.14226905861406</v>
      </c>
      <c r="F917" s="204">
        <v>165.55083809995676</v>
      </c>
      <c r="G917" s="204">
        <v>190.87866850662618</v>
      </c>
      <c r="I917" s="204">
        <v>662.20335239982705</v>
      </c>
      <c r="J917" s="204">
        <v>763.51467402650474</v>
      </c>
    </row>
    <row r="918" spans="1:10" x14ac:dyDescent="0.2">
      <c r="A918" s="200">
        <v>914</v>
      </c>
      <c r="C918" s="201">
        <v>206.99516027870288</v>
      </c>
      <c r="D918" s="201">
        <v>248.14226905861406</v>
      </c>
      <c r="F918" s="204">
        <v>165.59612822296231</v>
      </c>
      <c r="G918" s="204">
        <v>190.87866850662618</v>
      </c>
      <c r="I918" s="204">
        <v>662.38451289184923</v>
      </c>
      <c r="J918" s="204">
        <v>763.51467402650474</v>
      </c>
    </row>
    <row r="919" spans="1:10" x14ac:dyDescent="0.2">
      <c r="A919" s="200">
        <v>915</v>
      </c>
      <c r="C919" s="201">
        <v>207.05171102686654</v>
      </c>
      <c r="D919" s="201">
        <v>248.14226905861406</v>
      </c>
      <c r="F919" s="204">
        <v>165.64136882149322</v>
      </c>
      <c r="G919" s="204">
        <v>190.87866850662618</v>
      </c>
      <c r="I919" s="204">
        <v>662.56547528597287</v>
      </c>
      <c r="J919" s="204">
        <v>763.51467402650474</v>
      </c>
    </row>
    <row r="920" spans="1:10" x14ac:dyDescent="0.2">
      <c r="A920" s="200">
        <v>916</v>
      </c>
      <c r="C920" s="201">
        <v>207.10820000467581</v>
      </c>
      <c r="D920" s="201">
        <v>248.14226905861406</v>
      </c>
      <c r="F920" s="204">
        <v>165.68656000374065</v>
      </c>
      <c r="G920" s="204">
        <v>190.87866850662618</v>
      </c>
      <c r="I920" s="204">
        <v>662.74624001496261</v>
      </c>
      <c r="J920" s="204">
        <v>763.51467402650474</v>
      </c>
    </row>
    <row r="921" spans="1:10" x14ac:dyDescent="0.2">
      <c r="A921" s="200">
        <v>917</v>
      </c>
      <c r="C921" s="201">
        <v>207.16462734692698</v>
      </c>
      <c r="D921" s="201">
        <v>248.14226905861406</v>
      </c>
      <c r="F921" s="204">
        <v>165.73170187754158</v>
      </c>
      <c r="G921" s="204">
        <v>190.87866850662618</v>
      </c>
      <c r="I921" s="204">
        <v>662.92680751016633</v>
      </c>
      <c r="J921" s="204">
        <v>763.51467402650474</v>
      </c>
    </row>
    <row r="922" spans="1:10" x14ac:dyDescent="0.2">
      <c r="A922" s="200">
        <v>918</v>
      </c>
      <c r="C922" s="201">
        <v>207.22099318797549</v>
      </c>
      <c r="D922" s="201">
        <v>248.14226905861406</v>
      </c>
      <c r="F922" s="204">
        <v>165.7767945503804</v>
      </c>
      <c r="G922" s="204">
        <v>190.87866850662618</v>
      </c>
      <c r="I922" s="204">
        <v>663.10717820152161</v>
      </c>
      <c r="J922" s="204">
        <v>763.51467402650474</v>
      </c>
    </row>
    <row r="923" spans="1:10" x14ac:dyDescent="0.2">
      <c r="A923" s="200">
        <v>919</v>
      </c>
      <c r="C923" s="201">
        <v>207.27729766173798</v>
      </c>
      <c r="D923" s="201">
        <v>248.14226905861406</v>
      </c>
      <c r="F923" s="204">
        <v>165.82183812939039</v>
      </c>
      <c r="G923" s="204">
        <v>190.87866850662618</v>
      </c>
      <c r="I923" s="204">
        <v>663.28735251756154</v>
      </c>
      <c r="J923" s="204">
        <v>763.51467402650474</v>
      </c>
    </row>
    <row r="924" spans="1:10" x14ac:dyDescent="0.2">
      <c r="A924" s="200">
        <v>920</v>
      </c>
      <c r="C924" s="201">
        <v>207.33354090169431</v>
      </c>
      <c r="D924" s="201">
        <v>248.14226905861406</v>
      </c>
      <c r="F924" s="204">
        <v>165.86683272135542</v>
      </c>
      <c r="G924" s="204">
        <v>190.87866850662618</v>
      </c>
      <c r="I924" s="204">
        <v>663.46733088542169</v>
      </c>
      <c r="J924" s="204">
        <v>763.51467402650474</v>
      </c>
    </row>
    <row r="925" spans="1:10" x14ac:dyDescent="0.2">
      <c r="A925" s="200">
        <v>921</v>
      </c>
      <c r="C925" s="201">
        <v>207.38972304088892</v>
      </c>
      <c r="D925" s="201">
        <v>248.14226905861406</v>
      </c>
      <c r="F925" s="204">
        <v>165.91177843271115</v>
      </c>
      <c r="G925" s="204">
        <v>190.87866850662618</v>
      </c>
      <c r="I925" s="204">
        <v>663.64711373084458</v>
      </c>
      <c r="J925" s="204">
        <v>763.51467402650474</v>
      </c>
    </row>
    <row r="926" spans="1:10" x14ac:dyDescent="0.2">
      <c r="A926" s="200">
        <v>922</v>
      </c>
      <c r="C926" s="201">
        <v>207.4458442119336</v>
      </c>
      <c r="D926" s="201">
        <v>248.14226905861406</v>
      </c>
      <c r="F926" s="204">
        <v>165.95667536954687</v>
      </c>
      <c r="G926" s="204">
        <v>190.87866850662618</v>
      </c>
      <c r="I926" s="204">
        <v>663.82670147818749</v>
      </c>
      <c r="J926" s="204">
        <v>763.51467402650474</v>
      </c>
    </row>
    <row r="927" spans="1:10" x14ac:dyDescent="0.2">
      <c r="A927" s="200">
        <v>923</v>
      </c>
      <c r="C927" s="201">
        <v>207.50190454700856</v>
      </c>
      <c r="D927" s="201">
        <v>248.14226905861406</v>
      </c>
      <c r="F927" s="204">
        <v>166.00152363760682</v>
      </c>
      <c r="G927" s="204">
        <v>190.87866850662618</v>
      </c>
      <c r="I927" s="204">
        <v>664.00609455042729</v>
      </c>
      <c r="J927" s="204">
        <v>763.51467402650474</v>
      </c>
    </row>
    <row r="928" spans="1:10" x14ac:dyDescent="0.2">
      <c r="A928" s="200">
        <v>924</v>
      </c>
      <c r="C928" s="201">
        <v>207.55790417786477</v>
      </c>
      <c r="D928" s="201">
        <v>248.14226905861406</v>
      </c>
      <c r="F928" s="204">
        <v>166.0463233422918</v>
      </c>
      <c r="G928" s="204">
        <v>190.87866850662618</v>
      </c>
      <c r="I928" s="204">
        <v>664.1852933691672</v>
      </c>
      <c r="J928" s="204">
        <v>763.51467402650474</v>
      </c>
    </row>
    <row r="929" spans="1:10" x14ac:dyDescent="0.2">
      <c r="A929" s="200">
        <v>925</v>
      </c>
      <c r="C929" s="201">
        <v>207.61384323582564</v>
      </c>
      <c r="D929" s="201">
        <v>248.14226905861406</v>
      </c>
      <c r="F929" s="204">
        <v>166.09107458866049</v>
      </c>
      <c r="G929" s="204">
        <v>190.87866850662618</v>
      </c>
      <c r="I929" s="204">
        <v>664.36429835464196</v>
      </c>
      <c r="J929" s="204">
        <v>763.51467402650474</v>
      </c>
    </row>
    <row r="930" spans="1:10" x14ac:dyDescent="0.2">
      <c r="A930" s="200">
        <v>926</v>
      </c>
      <c r="C930" s="201">
        <v>207.66972185178875</v>
      </c>
      <c r="D930" s="201">
        <v>248.14226905861406</v>
      </c>
      <c r="F930" s="204">
        <v>166.13577748143098</v>
      </c>
      <c r="G930" s="204">
        <v>190.87866850662618</v>
      </c>
      <c r="I930" s="204">
        <v>664.54310992572391</v>
      </c>
      <c r="J930" s="204">
        <v>763.51467402650474</v>
      </c>
    </row>
    <row r="931" spans="1:10" x14ac:dyDescent="0.2">
      <c r="A931" s="200">
        <v>927</v>
      </c>
      <c r="C931" s="201">
        <v>207.72554015622808</v>
      </c>
      <c r="D931" s="201">
        <v>248.14226905861406</v>
      </c>
      <c r="F931" s="204">
        <v>166.18043212498247</v>
      </c>
      <c r="G931" s="204">
        <v>190.87866850662618</v>
      </c>
      <c r="I931" s="204">
        <v>664.7217284999299</v>
      </c>
      <c r="J931" s="204">
        <v>763.51467402650474</v>
      </c>
    </row>
    <row r="932" spans="1:10" x14ac:dyDescent="0.2">
      <c r="A932" s="200">
        <v>928</v>
      </c>
      <c r="C932" s="201">
        <v>207.78129827919548</v>
      </c>
      <c r="D932" s="201">
        <v>248.14226905861406</v>
      </c>
      <c r="F932" s="204">
        <v>166.2250386233564</v>
      </c>
      <c r="G932" s="204">
        <v>190.87866850662618</v>
      </c>
      <c r="I932" s="204">
        <v>664.90015449342559</v>
      </c>
      <c r="J932" s="204">
        <v>763.51467402650474</v>
      </c>
    </row>
    <row r="933" spans="1:10" x14ac:dyDescent="0.2">
      <c r="A933" s="200">
        <v>929</v>
      </c>
      <c r="C933" s="201">
        <v>207.83699635032241</v>
      </c>
      <c r="D933" s="201">
        <v>248.14226905861406</v>
      </c>
      <c r="F933" s="204">
        <v>166.26959708025791</v>
      </c>
      <c r="G933" s="204">
        <v>190.87866850662618</v>
      </c>
      <c r="I933" s="204">
        <v>665.07838832103164</v>
      </c>
      <c r="J933" s="204">
        <v>763.51467402650474</v>
      </c>
    </row>
    <row r="934" spans="1:10" x14ac:dyDescent="0.2">
      <c r="A934" s="200">
        <v>930</v>
      </c>
      <c r="C934" s="201">
        <v>207.89263449882236</v>
      </c>
      <c r="D934" s="201">
        <v>248.14226905861406</v>
      </c>
      <c r="F934" s="204">
        <v>166.31410759905791</v>
      </c>
      <c r="G934" s="204">
        <v>190.87866850662618</v>
      </c>
      <c r="I934" s="204">
        <v>665.25643039623162</v>
      </c>
      <c r="J934" s="204">
        <v>763.51467402650474</v>
      </c>
    </row>
    <row r="935" spans="1:10" x14ac:dyDescent="0.2">
      <c r="A935" s="200">
        <v>931</v>
      </c>
      <c r="C935" s="201">
        <v>207.9482128534919</v>
      </c>
      <c r="D935" s="201">
        <v>248.14226905861406</v>
      </c>
      <c r="F935" s="204">
        <v>166.35857028279352</v>
      </c>
      <c r="G935" s="204">
        <v>190.87866850662618</v>
      </c>
      <c r="I935" s="204">
        <v>665.43428113117409</v>
      </c>
      <c r="J935" s="204">
        <v>763.51467402650474</v>
      </c>
    </row>
    <row r="936" spans="1:10" x14ac:dyDescent="0.2">
      <c r="A936" s="200">
        <v>932</v>
      </c>
      <c r="C936" s="201">
        <v>208.00373154271279</v>
      </c>
      <c r="D936" s="201">
        <v>248.14226905861406</v>
      </c>
      <c r="F936" s="204">
        <v>166.40298523417022</v>
      </c>
      <c r="G936" s="204">
        <v>190.87866850662618</v>
      </c>
      <c r="I936" s="204">
        <v>665.61194093668087</v>
      </c>
      <c r="J936" s="204">
        <v>763.51467402650474</v>
      </c>
    </row>
    <row r="937" spans="1:10" x14ac:dyDescent="0.2">
      <c r="A937" s="200">
        <v>933</v>
      </c>
      <c r="C937" s="201">
        <v>208.05919069445392</v>
      </c>
      <c r="D937" s="201">
        <v>248.14226905861406</v>
      </c>
      <c r="F937" s="204">
        <v>166.44735255556316</v>
      </c>
      <c r="G937" s="204">
        <v>190.87866850662618</v>
      </c>
      <c r="I937" s="204">
        <v>665.78941022225263</v>
      </c>
      <c r="J937" s="204">
        <v>763.51467402650474</v>
      </c>
    </row>
    <row r="938" spans="1:10" x14ac:dyDescent="0.2">
      <c r="A938" s="200">
        <v>934</v>
      </c>
      <c r="C938" s="201">
        <v>208.11459043627295</v>
      </c>
      <c r="D938" s="201">
        <v>248.14226905861406</v>
      </c>
      <c r="F938" s="204">
        <v>166.49167234901836</v>
      </c>
      <c r="G938" s="204">
        <v>190.87866850662618</v>
      </c>
      <c r="I938" s="204">
        <v>665.96668939607343</v>
      </c>
      <c r="J938" s="204">
        <v>763.51467402650474</v>
      </c>
    </row>
    <row r="939" spans="1:10" x14ac:dyDescent="0.2">
      <c r="A939" s="200">
        <v>935</v>
      </c>
      <c r="C939" s="201">
        <v>208.16993089531786</v>
      </c>
      <c r="D939" s="201">
        <v>248.14226905861406</v>
      </c>
      <c r="F939" s="204">
        <v>166.53594471625428</v>
      </c>
      <c r="G939" s="204">
        <v>190.87866850662618</v>
      </c>
      <c r="I939" s="204">
        <v>666.14377886501711</v>
      </c>
      <c r="J939" s="204">
        <v>763.51467402650474</v>
      </c>
    </row>
    <row r="940" spans="1:10" x14ac:dyDescent="0.2">
      <c r="A940" s="200">
        <v>936</v>
      </c>
      <c r="C940" s="201">
        <v>208.22521219832893</v>
      </c>
      <c r="D940" s="201">
        <v>248.14226905861406</v>
      </c>
      <c r="F940" s="204">
        <v>166.58016975866315</v>
      </c>
      <c r="G940" s="204">
        <v>190.87866850662618</v>
      </c>
      <c r="I940" s="204">
        <v>666.32067903465258</v>
      </c>
      <c r="J940" s="204">
        <v>763.51467402650474</v>
      </c>
    </row>
    <row r="941" spans="1:10" x14ac:dyDescent="0.2">
      <c r="A941" s="200">
        <v>937</v>
      </c>
      <c r="C941" s="201">
        <v>208.2804344716406</v>
      </c>
      <c r="D941" s="201">
        <v>248.14226905861406</v>
      </c>
      <c r="F941" s="204">
        <v>166.62434757731251</v>
      </c>
      <c r="G941" s="204">
        <v>190.87866850662618</v>
      </c>
      <c r="I941" s="204">
        <v>666.49739030925002</v>
      </c>
      <c r="J941" s="204">
        <v>763.51467402650474</v>
      </c>
    </row>
    <row r="942" spans="1:10" x14ac:dyDescent="0.2">
      <c r="A942" s="200">
        <v>938</v>
      </c>
      <c r="C942" s="201">
        <v>208.3355978411829</v>
      </c>
      <c r="D942" s="201">
        <v>248.14226905861406</v>
      </c>
      <c r="F942" s="204">
        <v>166.66847827294632</v>
      </c>
      <c r="G942" s="204">
        <v>190.87866850662618</v>
      </c>
      <c r="I942" s="204">
        <v>666.67391309178527</v>
      </c>
      <c r="J942" s="204">
        <v>763.51467402650474</v>
      </c>
    </row>
    <row r="943" spans="1:10" x14ac:dyDescent="0.2">
      <c r="A943" s="200">
        <v>939</v>
      </c>
      <c r="C943" s="201">
        <v>208.39070243248338</v>
      </c>
      <c r="D943" s="201">
        <v>248.14226905861406</v>
      </c>
      <c r="F943" s="204">
        <v>166.71256194598669</v>
      </c>
      <c r="G943" s="204">
        <v>190.87866850662618</v>
      </c>
      <c r="I943" s="204">
        <v>666.85024778394677</v>
      </c>
      <c r="J943" s="204">
        <v>763.51467402650474</v>
      </c>
    </row>
    <row r="944" spans="1:10" x14ac:dyDescent="0.2">
      <c r="A944" s="200">
        <v>940</v>
      </c>
      <c r="C944" s="201">
        <v>208.44574837066867</v>
      </c>
      <c r="D944" s="201">
        <v>248.14226905861406</v>
      </c>
      <c r="F944" s="204">
        <v>166.75659869653492</v>
      </c>
      <c r="G944" s="204">
        <v>190.87866850662618</v>
      </c>
      <c r="I944" s="204">
        <v>667.02639478613969</v>
      </c>
      <c r="J944" s="204">
        <v>763.51467402650474</v>
      </c>
    </row>
    <row r="945" spans="1:10" x14ac:dyDescent="0.2">
      <c r="A945" s="200">
        <v>941</v>
      </c>
      <c r="C945" s="201">
        <v>208.50073578046627</v>
      </c>
      <c r="D945" s="201">
        <v>248.14226905861406</v>
      </c>
      <c r="F945" s="204">
        <v>166.80058862437298</v>
      </c>
      <c r="G945" s="204">
        <v>190.87866850662618</v>
      </c>
      <c r="I945" s="204">
        <v>667.20235449749191</v>
      </c>
      <c r="J945" s="204">
        <v>763.51467402650474</v>
      </c>
    </row>
    <row r="946" spans="1:10" x14ac:dyDescent="0.2">
      <c r="A946" s="200">
        <v>942</v>
      </c>
      <c r="C946" s="201">
        <v>208.55566478620642</v>
      </c>
      <c r="D946" s="201">
        <v>248.14226905861406</v>
      </c>
      <c r="F946" s="204">
        <v>166.8445318289651</v>
      </c>
      <c r="G946" s="204">
        <v>190.87866850662618</v>
      </c>
      <c r="I946" s="204">
        <v>667.37812731586041</v>
      </c>
      <c r="J946" s="204">
        <v>763.51467402650474</v>
      </c>
    </row>
    <row r="947" spans="1:10" x14ac:dyDescent="0.2">
      <c r="A947" s="200">
        <v>943</v>
      </c>
      <c r="C947" s="201">
        <v>208.6105355118234</v>
      </c>
      <c r="D947" s="201">
        <v>248.14226905861406</v>
      </c>
      <c r="F947" s="204">
        <v>166.8884284094587</v>
      </c>
      <c r="G947" s="204">
        <v>190.87866850662618</v>
      </c>
      <c r="I947" s="204">
        <v>667.55371363783479</v>
      </c>
      <c r="J947" s="204">
        <v>763.51467402650474</v>
      </c>
    </row>
    <row r="948" spans="1:10" x14ac:dyDescent="0.2">
      <c r="A948" s="200">
        <v>944</v>
      </c>
      <c r="C948" s="201">
        <v>208.66534808085754</v>
      </c>
      <c r="D948" s="201">
        <v>248.14226905861406</v>
      </c>
      <c r="F948" s="204">
        <v>166.93227846468605</v>
      </c>
      <c r="G948" s="204">
        <v>190.87866850662618</v>
      </c>
      <c r="I948" s="204">
        <v>667.7291138587442</v>
      </c>
      <c r="J948" s="204">
        <v>763.51467402650474</v>
      </c>
    </row>
    <row r="949" spans="1:10" x14ac:dyDescent="0.2">
      <c r="A949" s="200">
        <v>945</v>
      </c>
      <c r="C949" s="201">
        <v>208.72010261645681</v>
      </c>
      <c r="D949" s="201">
        <v>248.14226905861406</v>
      </c>
      <c r="F949" s="204">
        <v>166.97608209316547</v>
      </c>
      <c r="G949" s="204">
        <v>190.87866850662618</v>
      </c>
      <c r="I949" s="204">
        <v>667.90432837266189</v>
      </c>
      <c r="J949" s="204">
        <v>763.51467402650474</v>
      </c>
    </row>
    <row r="950" spans="1:10" x14ac:dyDescent="0.2">
      <c r="A950" s="200">
        <v>946</v>
      </c>
      <c r="C950" s="201">
        <v>208.77479924137836</v>
      </c>
      <c r="D950" s="201">
        <v>248.14226905861406</v>
      </c>
      <c r="F950" s="204">
        <v>167.0198393931027</v>
      </c>
      <c r="G950" s="204">
        <v>190.87866850662618</v>
      </c>
      <c r="I950" s="204">
        <v>668.0793575724108</v>
      </c>
      <c r="J950" s="204">
        <v>763.51467402650474</v>
      </c>
    </row>
    <row r="951" spans="1:10" x14ac:dyDescent="0.2">
      <c r="A951" s="200">
        <v>947</v>
      </c>
      <c r="C951" s="201">
        <v>208.8294380779902</v>
      </c>
      <c r="D951" s="201">
        <v>248.14226905861406</v>
      </c>
      <c r="F951" s="204">
        <v>167.06355046239216</v>
      </c>
      <c r="G951" s="204">
        <v>190.87866850662618</v>
      </c>
      <c r="I951" s="204">
        <v>668.25420184956863</v>
      </c>
      <c r="J951" s="204">
        <v>763.51467402650474</v>
      </c>
    </row>
    <row r="952" spans="1:10" x14ac:dyDescent="0.2">
      <c r="A952" s="200">
        <v>948</v>
      </c>
      <c r="C952" s="201">
        <v>208.88401924827295</v>
      </c>
      <c r="D952" s="201">
        <v>248.14226905861406</v>
      </c>
      <c r="F952" s="204">
        <v>167.10721539861837</v>
      </c>
      <c r="G952" s="204">
        <v>190.87866850662618</v>
      </c>
      <c r="I952" s="204">
        <v>668.42886159447346</v>
      </c>
      <c r="J952" s="204">
        <v>763.51467402650474</v>
      </c>
    </row>
    <row r="953" spans="1:10" x14ac:dyDescent="0.2">
      <c r="A953" s="200">
        <v>949</v>
      </c>
      <c r="C953" s="201">
        <v>208.93854287382158</v>
      </c>
      <c r="D953" s="201">
        <v>248.14226905861406</v>
      </c>
      <c r="F953" s="204">
        <v>167.15083429905724</v>
      </c>
      <c r="G953" s="204">
        <v>190.87866850662618</v>
      </c>
      <c r="I953" s="204">
        <v>668.60333719622895</v>
      </c>
      <c r="J953" s="204">
        <v>763.51467402650474</v>
      </c>
    </row>
    <row r="954" spans="1:10" x14ac:dyDescent="0.2">
      <c r="A954" s="200">
        <v>950</v>
      </c>
      <c r="C954" s="201">
        <v>208.9930090758466</v>
      </c>
      <c r="D954" s="201">
        <v>248.14226905861406</v>
      </c>
      <c r="F954" s="204">
        <v>167.19440726067731</v>
      </c>
      <c r="G954" s="204">
        <v>190.87866850662618</v>
      </c>
      <c r="I954" s="204">
        <v>668.77762904270924</v>
      </c>
      <c r="J954" s="204">
        <v>763.51467402650474</v>
      </c>
    </row>
    <row r="955" spans="1:10" x14ac:dyDescent="0.2">
      <c r="A955" s="200">
        <v>951</v>
      </c>
      <c r="C955" s="201">
        <v>209.04741797517605</v>
      </c>
      <c r="D955" s="201">
        <v>248.14226905861406</v>
      </c>
      <c r="F955" s="204">
        <v>167.23793438014087</v>
      </c>
      <c r="G955" s="204">
        <v>190.87866850662618</v>
      </c>
      <c r="I955" s="204">
        <v>668.95173752056348</v>
      </c>
      <c r="J955" s="204">
        <v>763.51467402650474</v>
      </c>
    </row>
    <row r="956" spans="1:10" x14ac:dyDescent="0.2">
      <c r="A956" s="200">
        <v>952</v>
      </c>
      <c r="C956" s="201">
        <v>209.10176969225716</v>
      </c>
      <c r="D956" s="201">
        <v>248.14226905861406</v>
      </c>
      <c r="F956" s="204">
        <v>167.28141575380573</v>
      </c>
      <c r="G956" s="204">
        <v>190.87866850662618</v>
      </c>
      <c r="I956" s="204">
        <v>669.12566301522293</v>
      </c>
      <c r="J956" s="204">
        <v>763.51467402650474</v>
      </c>
    </row>
    <row r="957" spans="1:10" x14ac:dyDescent="0.2">
      <c r="A957" s="200">
        <v>953</v>
      </c>
      <c r="C957" s="201">
        <v>209.15606434715767</v>
      </c>
      <c r="D957" s="201">
        <v>248.14226905861406</v>
      </c>
      <c r="F957" s="204">
        <v>167.32485147772616</v>
      </c>
      <c r="G957" s="204">
        <v>190.87866850662618</v>
      </c>
      <c r="I957" s="204">
        <v>669.29940591090462</v>
      </c>
      <c r="J957" s="204">
        <v>763.51467402650474</v>
      </c>
    </row>
    <row r="958" spans="1:10" x14ac:dyDescent="0.2">
      <c r="A958" s="200">
        <v>954</v>
      </c>
      <c r="C958" s="201">
        <v>209.21030205956751</v>
      </c>
      <c r="D958" s="201">
        <v>248.14226905861406</v>
      </c>
      <c r="F958" s="204">
        <v>167.368241647654</v>
      </c>
      <c r="G958" s="204">
        <v>190.87866850662618</v>
      </c>
      <c r="I958" s="204">
        <v>669.47296659061601</v>
      </c>
      <c r="J958" s="204">
        <v>763.51467402650474</v>
      </c>
    </row>
    <row r="959" spans="1:10" x14ac:dyDescent="0.2">
      <c r="A959" s="200">
        <v>955</v>
      </c>
      <c r="C959" s="201">
        <v>209.26448294880035</v>
      </c>
      <c r="D959" s="201">
        <v>248.14226905861406</v>
      </c>
      <c r="F959" s="204">
        <v>167.41158635904026</v>
      </c>
      <c r="G959" s="204">
        <v>190.87866850662618</v>
      </c>
      <c r="I959" s="204">
        <v>669.64634543616103</v>
      </c>
      <c r="J959" s="204">
        <v>763.51467402650474</v>
      </c>
    </row>
    <row r="960" spans="1:10" x14ac:dyDescent="0.2">
      <c r="A960" s="200">
        <v>956</v>
      </c>
      <c r="C960" s="201">
        <v>209.31860713379555</v>
      </c>
      <c r="D960" s="201">
        <v>248.14226905861406</v>
      </c>
      <c r="F960" s="204">
        <v>167.45488570703645</v>
      </c>
      <c r="G960" s="204">
        <v>190.87866850662618</v>
      </c>
      <c r="I960" s="204">
        <v>669.81954282814581</v>
      </c>
      <c r="J960" s="204">
        <v>763.51467402650474</v>
      </c>
    </row>
    <row r="961" spans="1:10" x14ac:dyDescent="0.2">
      <c r="A961" s="200">
        <v>957</v>
      </c>
      <c r="C961" s="201">
        <v>209.37267473311923</v>
      </c>
      <c r="D961" s="201">
        <v>248.14226905861406</v>
      </c>
      <c r="F961" s="204">
        <v>167.49813978649536</v>
      </c>
      <c r="G961" s="204">
        <v>190.87866850662618</v>
      </c>
      <c r="I961" s="204">
        <v>669.99255914598143</v>
      </c>
      <c r="J961" s="204">
        <v>763.51467402650474</v>
      </c>
    </row>
    <row r="962" spans="1:10" x14ac:dyDescent="0.2">
      <c r="A962" s="200">
        <v>958</v>
      </c>
      <c r="C962" s="201">
        <v>209.42668586496586</v>
      </c>
      <c r="D962" s="201">
        <v>248.14226905861406</v>
      </c>
      <c r="F962" s="204">
        <v>167.5413486919727</v>
      </c>
      <c r="G962" s="204">
        <v>190.87866850662618</v>
      </c>
      <c r="I962" s="204">
        <v>670.1653947678908</v>
      </c>
      <c r="J962" s="204">
        <v>763.51467402650474</v>
      </c>
    </row>
    <row r="963" spans="1:10" x14ac:dyDescent="0.2">
      <c r="A963" s="200">
        <v>959</v>
      </c>
      <c r="C963" s="201">
        <v>209.48064064716033</v>
      </c>
      <c r="D963" s="201">
        <v>248.14226905861406</v>
      </c>
      <c r="F963" s="204">
        <v>167.58451251772823</v>
      </c>
      <c r="G963" s="204">
        <v>190.87866850662618</v>
      </c>
      <c r="I963" s="204">
        <v>670.33805007091291</v>
      </c>
      <c r="J963" s="204">
        <v>763.51467402650474</v>
      </c>
    </row>
    <row r="964" spans="1:10" x14ac:dyDescent="0.2">
      <c r="A964" s="200">
        <v>960</v>
      </c>
      <c r="C964" s="201">
        <v>209.53453919715892</v>
      </c>
      <c r="D964" s="201">
        <v>248.14226905861406</v>
      </c>
      <c r="F964" s="204">
        <v>167.62763135772713</v>
      </c>
      <c r="G964" s="204">
        <v>190.87866850662618</v>
      </c>
      <c r="I964" s="204">
        <v>670.5105254309085</v>
      </c>
      <c r="J964" s="204">
        <v>763.51467402650474</v>
      </c>
    </row>
    <row r="965" spans="1:10" x14ac:dyDescent="0.2">
      <c r="A965" s="200">
        <v>961</v>
      </c>
      <c r="C965" s="201">
        <v>209.58838163205104</v>
      </c>
      <c r="D965" s="201">
        <v>248.14226905861406</v>
      </c>
      <c r="F965" s="204">
        <v>167.67070530564081</v>
      </c>
      <c r="G965" s="204">
        <v>190.87866850662618</v>
      </c>
      <c r="I965" s="204">
        <v>670.68282122256323</v>
      </c>
      <c r="J965" s="204">
        <v>763.51467402650474</v>
      </c>
    </row>
    <row r="966" spans="1:10" x14ac:dyDescent="0.2">
      <c r="A966" s="200">
        <v>962</v>
      </c>
      <c r="C966" s="201">
        <v>209.64216806856084</v>
      </c>
      <c r="D966" s="201">
        <v>248.14226905861406</v>
      </c>
      <c r="F966" s="204">
        <v>167.71373445484866</v>
      </c>
      <c r="G966" s="204">
        <v>190.87866850662618</v>
      </c>
      <c r="I966" s="204">
        <v>670.85493781939465</v>
      </c>
      <c r="J966" s="204">
        <v>763.51467402650474</v>
      </c>
    </row>
    <row r="967" spans="1:10" x14ac:dyDescent="0.2">
      <c r="A967" s="200">
        <v>963</v>
      </c>
      <c r="C967" s="201">
        <v>209.69589862304866</v>
      </c>
      <c r="D967" s="201">
        <v>248.14226905861406</v>
      </c>
      <c r="F967" s="204">
        <v>167.75671889843895</v>
      </c>
      <c r="G967" s="204">
        <v>190.87866850662618</v>
      </c>
      <c r="I967" s="204">
        <v>671.02687559375579</v>
      </c>
      <c r="J967" s="204">
        <v>763.51467402650474</v>
      </c>
    </row>
    <row r="968" spans="1:10" x14ac:dyDescent="0.2">
      <c r="A968" s="200">
        <v>964</v>
      </c>
      <c r="C968" s="201">
        <v>209.74957341151239</v>
      </c>
      <c r="D968" s="201">
        <v>248.14226905861406</v>
      </c>
      <c r="F968" s="204">
        <v>167.79965872920991</v>
      </c>
      <c r="G968" s="204">
        <v>190.87866850662618</v>
      </c>
      <c r="I968" s="204">
        <v>671.19863491683964</v>
      </c>
      <c r="J968" s="204">
        <v>763.51467402650474</v>
      </c>
    </row>
    <row r="969" spans="1:10" x14ac:dyDescent="0.2">
      <c r="A969" s="200">
        <v>965</v>
      </c>
      <c r="C969" s="201">
        <v>209.80319254958934</v>
      </c>
      <c r="D969" s="201">
        <v>248.14226905861406</v>
      </c>
      <c r="F969" s="204">
        <v>167.84255403967148</v>
      </c>
      <c r="G969" s="204">
        <v>190.87866850662618</v>
      </c>
      <c r="I969" s="204">
        <v>671.37021615868593</v>
      </c>
      <c r="J969" s="204">
        <v>763.51467402650474</v>
      </c>
    </row>
    <row r="970" spans="1:10" x14ac:dyDescent="0.2">
      <c r="A970" s="200">
        <v>966</v>
      </c>
      <c r="C970" s="201">
        <v>209.85675615255741</v>
      </c>
      <c r="D970" s="201">
        <v>248.14226905861406</v>
      </c>
      <c r="F970" s="204">
        <v>167.88540492204592</v>
      </c>
      <c r="G970" s="204">
        <v>190.87866850662618</v>
      </c>
      <c r="I970" s="204">
        <v>671.54161968818369</v>
      </c>
      <c r="J970" s="204">
        <v>763.51467402650474</v>
      </c>
    </row>
    <row r="971" spans="1:10" x14ac:dyDescent="0.2">
      <c r="A971" s="200">
        <v>967</v>
      </c>
      <c r="C971" s="201">
        <v>209.91026433533654</v>
      </c>
      <c r="D971" s="201">
        <v>248.14226905861406</v>
      </c>
      <c r="F971" s="204">
        <v>167.92821146826921</v>
      </c>
      <c r="G971" s="204">
        <v>190.87866850662618</v>
      </c>
      <c r="I971" s="204">
        <v>671.71284587307684</v>
      </c>
      <c r="J971" s="204">
        <v>763.51467402650474</v>
      </c>
    </row>
    <row r="972" spans="1:10" x14ac:dyDescent="0.2">
      <c r="A972" s="200">
        <v>968</v>
      </c>
      <c r="C972" s="201">
        <v>209.96371721249062</v>
      </c>
      <c r="D972" s="201">
        <v>248.14226905861406</v>
      </c>
      <c r="F972" s="204">
        <v>167.97097376999247</v>
      </c>
      <c r="G972" s="204">
        <v>190.87866850662618</v>
      </c>
      <c r="I972" s="204">
        <v>671.88389507996988</v>
      </c>
      <c r="J972" s="204">
        <v>763.51467402650474</v>
      </c>
    </row>
    <row r="973" spans="1:10" x14ac:dyDescent="0.2">
      <c r="A973" s="200">
        <v>969</v>
      </c>
      <c r="C973" s="201">
        <v>210.01711489822839</v>
      </c>
      <c r="D973" s="201">
        <v>248.14226905861406</v>
      </c>
      <c r="F973" s="204">
        <v>168.01369191858274</v>
      </c>
      <c r="G973" s="204">
        <v>190.87866850662618</v>
      </c>
      <c r="I973" s="204">
        <v>672.05476767433095</v>
      </c>
      <c r="J973" s="204">
        <v>763.51467402650474</v>
      </c>
    </row>
    <row r="974" spans="1:10" x14ac:dyDescent="0.2">
      <c r="A974" s="200">
        <v>970</v>
      </c>
      <c r="C974" s="201">
        <v>210.07045750640538</v>
      </c>
      <c r="D974" s="201">
        <v>248.14226905861406</v>
      </c>
      <c r="F974" s="204">
        <v>168.05636600512429</v>
      </c>
      <c r="G974" s="204">
        <v>190.87866850662618</v>
      </c>
      <c r="I974" s="204">
        <v>672.22546402049716</v>
      </c>
      <c r="J974" s="204">
        <v>763.51467402650474</v>
      </c>
    </row>
    <row r="975" spans="1:10" x14ac:dyDescent="0.2">
      <c r="A975" s="200">
        <v>971</v>
      </c>
      <c r="C975" s="201">
        <v>210.12374515052502</v>
      </c>
      <c r="D975" s="201">
        <v>248.14226905861406</v>
      </c>
      <c r="F975" s="204">
        <v>168.09899612042003</v>
      </c>
      <c r="G975" s="204">
        <v>190.87866850662618</v>
      </c>
      <c r="I975" s="204">
        <v>672.3959844816801</v>
      </c>
      <c r="J975" s="204">
        <v>763.51467402650474</v>
      </c>
    </row>
    <row r="976" spans="1:10" x14ac:dyDescent="0.2">
      <c r="A976" s="200">
        <v>972</v>
      </c>
      <c r="C976" s="201">
        <v>210.17697794374035</v>
      </c>
      <c r="D976" s="201">
        <v>248.14226905861406</v>
      </c>
      <c r="F976" s="204">
        <v>168.14158235499227</v>
      </c>
      <c r="G976" s="204">
        <v>190.87866850662618</v>
      </c>
      <c r="I976" s="204">
        <v>672.56632941996907</v>
      </c>
      <c r="J976" s="204">
        <v>763.51467402650474</v>
      </c>
    </row>
    <row r="977" spans="1:10" x14ac:dyDescent="0.2">
      <c r="A977" s="200">
        <v>973</v>
      </c>
      <c r="C977" s="201">
        <v>210.23015599885531</v>
      </c>
      <c r="D977" s="201">
        <v>248.14226905861406</v>
      </c>
      <c r="F977" s="204">
        <v>168.18412479908426</v>
      </c>
      <c r="G977" s="204">
        <v>190.87866850662618</v>
      </c>
      <c r="I977" s="204">
        <v>672.73649919633704</v>
      </c>
      <c r="J977" s="204">
        <v>763.51467402650474</v>
      </c>
    </row>
    <row r="978" spans="1:10" x14ac:dyDescent="0.2">
      <c r="A978" s="200">
        <v>974</v>
      </c>
      <c r="C978" s="201">
        <v>210.28327942832624</v>
      </c>
      <c r="D978" s="201">
        <v>248.14226905861406</v>
      </c>
      <c r="F978" s="204">
        <v>168.22662354266097</v>
      </c>
      <c r="G978" s="204">
        <v>190.87866850662618</v>
      </c>
      <c r="I978" s="204">
        <v>672.9064941706439</v>
      </c>
      <c r="J978" s="204">
        <v>763.51467402650474</v>
      </c>
    </row>
    <row r="979" spans="1:10" x14ac:dyDescent="0.2">
      <c r="A979" s="200">
        <v>975</v>
      </c>
      <c r="C979" s="201">
        <v>210.33634834426329</v>
      </c>
      <c r="D979" s="201">
        <v>248.14226905861406</v>
      </c>
      <c r="F979" s="204">
        <v>168.26907867541064</v>
      </c>
      <c r="G979" s="204">
        <v>190.87866850662618</v>
      </c>
      <c r="I979" s="204">
        <v>673.07631470164256</v>
      </c>
      <c r="J979" s="204">
        <v>763.51467402650474</v>
      </c>
    </row>
    <row r="980" spans="1:10" x14ac:dyDescent="0.2">
      <c r="A980" s="200">
        <v>976</v>
      </c>
      <c r="C980" s="201">
        <v>210.38936285843175</v>
      </c>
      <c r="D980" s="201">
        <v>248.14226905861406</v>
      </c>
      <c r="F980" s="204">
        <v>168.31149028674537</v>
      </c>
      <c r="G980" s="204">
        <v>190.87866850662618</v>
      </c>
      <c r="I980" s="204">
        <v>673.24596114698147</v>
      </c>
      <c r="J980" s="204">
        <v>763.51467402650474</v>
      </c>
    </row>
    <row r="981" spans="1:10" x14ac:dyDescent="0.2">
      <c r="A981" s="200">
        <v>977</v>
      </c>
      <c r="C981" s="201">
        <v>210.44232308225361</v>
      </c>
      <c r="D981" s="201">
        <v>248.14226905861406</v>
      </c>
      <c r="F981" s="204">
        <v>168.35385846580292</v>
      </c>
      <c r="G981" s="204">
        <v>190.87866850662618</v>
      </c>
      <c r="I981" s="204">
        <v>673.41543386321166</v>
      </c>
      <c r="J981" s="204">
        <v>763.51467402650474</v>
      </c>
    </row>
    <row r="982" spans="1:10" x14ac:dyDescent="0.2">
      <c r="A982" s="200">
        <v>978</v>
      </c>
      <c r="C982" s="201">
        <v>210.49522912680894</v>
      </c>
      <c r="D982" s="201">
        <v>248.14226905861406</v>
      </c>
      <c r="F982" s="204">
        <v>168.39618330144714</v>
      </c>
      <c r="G982" s="204">
        <v>190.87866850662618</v>
      </c>
      <c r="I982" s="204">
        <v>673.58473320578855</v>
      </c>
      <c r="J982" s="204">
        <v>763.51467402650474</v>
      </c>
    </row>
    <row r="983" spans="1:10" x14ac:dyDescent="0.2">
      <c r="A983" s="200">
        <v>979</v>
      </c>
      <c r="C983" s="201">
        <v>210.54808110283716</v>
      </c>
      <c r="D983" s="201">
        <v>248.14226905861406</v>
      </c>
      <c r="F983" s="204">
        <v>168.43846488226973</v>
      </c>
      <c r="G983" s="204">
        <v>190.87866850662618</v>
      </c>
      <c r="I983" s="204">
        <v>673.75385952907891</v>
      </c>
      <c r="J983" s="204">
        <v>763.51467402650474</v>
      </c>
    </row>
    <row r="984" spans="1:10" x14ac:dyDescent="0.2">
      <c r="A984" s="200">
        <v>980</v>
      </c>
      <c r="C984" s="201">
        <v>210.60087912073857</v>
      </c>
      <c r="D984" s="201">
        <v>248.14226905861406</v>
      </c>
      <c r="F984" s="204">
        <v>168.48070329659083</v>
      </c>
      <c r="G984" s="204">
        <v>190.87866850662618</v>
      </c>
      <c r="I984" s="204">
        <v>673.92281318636333</v>
      </c>
      <c r="J984" s="204">
        <v>763.51467402650474</v>
      </c>
    </row>
    <row r="985" spans="1:10" x14ac:dyDescent="0.2">
      <c r="A985" s="200">
        <v>981</v>
      </c>
      <c r="C985" s="201">
        <v>210.65362329057567</v>
      </c>
      <c r="D985" s="201">
        <v>248.14226905861406</v>
      </c>
      <c r="F985" s="204">
        <v>168.52289863246054</v>
      </c>
      <c r="G985" s="204">
        <v>190.87866850662618</v>
      </c>
      <c r="I985" s="204">
        <v>674.09159452984215</v>
      </c>
      <c r="J985" s="204">
        <v>763.51467402650474</v>
      </c>
    </row>
    <row r="986" spans="1:10" x14ac:dyDescent="0.2">
      <c r="A986" s="200">
        <v>982</v>
      </c>
      <c r="C986" s="201">
        <v>210.70631372207444</v>
      </c>
      <c r="D986" s="201">
        <v>248.14226905861406</v>
      </c>
      <c r="F986" s="204">
        <v>168.56505097765955</v>
      </c>
      <c r="G986" s="204">
        <v>190.87866850662618</v>
      </c>
      <c r="I986" s="204">
        <v>674.26020391063821</v>
      </c>
      <c r="J986" s="204">
        <v>763.51467402650474</v>
      </c>
    </row>
    <row r="987" spans="1:10" x14ac:dyDescent="0.2">
      <c r="A987" s="200">
        <v>983</v>
      </c>
      <c r="C987" s="201">
        <v>210.75895052462613</v>
      </c>
      <c r="D987" s="201">
        <v>248.14226905861406</v>
      </c>
      <c r="F987" s="204">
        <v>168.6071604197009</v>
      </c>
      <c r="G987" s="204">
        <v>190.87866850662618</v>
      </c>
      <c r="I987" s="204">
        <v>674.42864167880361</v>
      </c>
      <c r="J987" s="204">
        <v>763.51467402650474</v>
      </c>
    </row>
    <row r="988" spans="1:10" x14ac:dyDescent="0.2">
      <c r="A988" s="200">
        <v>984</v>
      </c>
      <c r="C988" s="201">
        <v>210.81153380728801</v>
      </c>
      <c r="D988" s="201">
        <v>248.14226905861406</v>
      </c>
      <c r="F988" s="204">
        <v>168.6492270458304</v>
      </c>
      <c r="G988" s="204">
        <v>190.87866850662618</v>
      </c>
      <c r="I988" s="204">
        <v>674.5969081833216</v>
      </c>
      <c r="J988" s="204">
        <v>763.51467402650474</v>
      </c>
    </row>
    <row r="989" spans="1:10" x14ac:dyDescent="0.2">
      <c r="A989" s="200">
        <v>985</v>
      </c>
      <c r="C989" s="201">
        <v>210.86406367878519</v>
      </c>
      <c r="D989" s="201">
        <v>248.14226905861406</v>
      </c>
      <c r="F989" s="204">
        <v>168.69125094302814</v>
      </c>
      <c r="G989" s="204">
        <v>190.87866850662618</v>
      </c>
      <c r="I989" s="204">
        <v>674.76500377211255</v>
      </c>
      <c r="J989" s="204">
        <v>763.51467402650474</v>
      </c>
    </row>
    <row r="990" spans="1:10" x14ac:dyDescent="0.2">
      <c r="A990" s="200">
        <v>986</v>
      </c>
      <c r="C990" s="201">
        <v>210.91654024751153</v>
      </c>
      <c r="D990" s="201">
        <v>248.14226905861406</v>
      </c>
      <c r="F990" s="204">
        <v>168.73323219800923</v>
      </c>
      <c r="G990" s="204">
        <v>190.87866850662618</v>
      </c>
      <c r="I990" s="204">
        <v>674.93292879203693</v>
      </c>
      <c r="J990" s="204">
        <v>763.51467402650474</v>
      </c>
    </row>
    <row r="991" spans="1:10" x14ac:dyDescent="0.2">
      <c r="A991" s="200">
        <v>987</v>
      </c>
      <c r="C991" s="201">
        <v>210.96896362153174</v>
      </c>
      <c r="D991" s="201">
        <v>248.14226905861406</v>
      </c>
      <c r="F991" s="204">
        <v>168.77517089722539</v>
      </c>
      <c r="G991" s="204">
        <v>190.87866850662618</v>
      </c>
      <c r="I991" s="204">
        <v>675.10068358890157</v>
      </c>
      <c r="J991" s="204">
        <v>763.51467402650474</v>
      </c>
    </row>
    <row r="992" spans="1:10" x14ac:dyDescent="0.2">
      <c r="A992" s="200">
        <v>988</v>
      </c>
      <c r="C992" s="201">
        <v>211.02133390858182</v>
      </c>
      <c r="D992" s="201">
        <v>248.14226905861406</v>
      </c>
      <c r="F992" s="204">
        <v>168.81706712686548</v>
      </c>
      <c r="G992" s="204">
        <v>190.87866850662618</v>
      </c>
      <c r="I992" s="204">
        <v>675.26826850746193</v>
      </c>
      <c r="J992" s="204">
        <v>763.51467402650474</v>
      </c>
    </row>
    <row r="993" spans="1:10" x14ac:dyDescent="0.2">
      <c r="A993" s="200">
        <v>989</v>
      </c>
      <c r="C993" s="201">
        <v>211.073651216071</v>
      </c>
      <c r="D993" s="201">
        <v>248.14226905861406</v>
      </c>
      <c r="F993" s="204">
        <v>168.85892097285677</v>
      </c>
      <c r="G993" s="204">
        <v>190.87866850662618</v>
      </c>
      <c r="I993" s="204">
        <v>675.43568389142706</v>
      </c>
      <c r="J993" s="204">
        <v>763.51467402650474</v>
      </c>
    </row>
    <row r="994" spans="1:10" x14ac:dyDescent="0.2">
      <c r="A994" s="200">
        <v>990</v>
      </c>
      <c r="C994" s="201">
        <v>211.12591565108266</v>
      </c>
      <c r="D994" s="201">
        <v>248.14226905861406</v>
      </c>
      <c r="F994" s="204">
        <v>168.90073252086614</v>
      </c>
      <c r="G994" s="204">
        <v>190.87866850662618</v>
      </c>
      <c r="I994" s="204">
        <v>675.60293008346457</v>
      </c>
      <c r="J994" s="204">
        <v>763.51467402650474</v>
      </c>
    </row>
    <row r="995" spans="1:10" x14ac:dyDescent="0.2">
      <c r="A995" s="200">
        <v>991</v>
      </c>
      <c r="C995" s="201">
        <v>211.17812732037612</v>
      </c>
      <c r="D995" s="201">
        <v>248.14226905861406</v>
      </c>
      <c r="F995" s="204">
        <v>168.94250185630091</v>
      </c>
      <c r="G995" s="204">
        <v>190.87866850662618</v>
      </c>
      <c r="I995" s="204">
        <v>675.77000742520363</v>
      </c>
      <c r="J995" s="204">
        <v>763.51467402650474</v>
      </c>
    </row>
    <row r="996" spans="1:10" x14ac:dyDescent="0.2">
      <c r="A996" s="200">
        <v>992</v>
      </c>
      <c r="C996" s="201">
        <v>211.23028633038757</v>
      </c>
      <c r="D996" s="201">
        <v>248.14226905861406</v>
      </c>
      <c r="F996" s="204">
        <v>168.98422906431006</v>
      </c>
      <c r="G996" s="204">
        <v>190.87866850662618</v>
      </c>
      <c r="I996" s="204">
        <v>675.93691625724023</v>
      </c>
      <c r="J996" s="204">
        <v>763.51467402650474</v>
      </c>
    </row>
    <row r="997" spans="1:10" x14ac:dyDescent="0.2">
      <c r="A997" s="200">
        <v>993</v>
      </c>
      <c r="C997" s="201">
        <v>211.28239278723146</v>
      </c>
      <c r="D997" s="201">
        <v>248.14226905861406</v>
      </c>
      <c r="F997" s="204">
        <v>169.02591422978517</v>
      </c>
      <c r="G997" s="204">
        <v>190.87866850662618</v>
      </c>
      <c r="I997" s="204">
        <v>676.10365691914069</v>
      </c>
      <c r="J997" s="204">
        <v>763.51467402650474</v>
      </c>
    </row>
    <row r="998" spans="1:10" x14ac:dyDescent="0.2">
      <c r="A998" s="200">
        <v>994</v>
      </c>
      <c r="C998" s="201">
        <v>211.33444679670174</v>
      </c>
      <c r="D998" s="201">
        <v>248.14226905861406</v>
      </c>
      <c r="F998" s="204">
        <v>169.06755743736139</v>
      </c>
      <c r="G998" s="204">
        <v>190.87866850662618</v>
      </c>
      <c r="I998" s="204">
        <v>676.27022974944555</v>
      </c>
      <c r="J998" s="204">
        <v>763.51467402650474</v>
      </c>
    </row>
    <row r="999" spans="1:10" x14ac:dyDescent="0.2">
      <c r="A999" s="200">
        <v>995</v>
      </c>
      <c r="C999" s="201">
        <v>211.38644846427329</v>
      </c>
      <c r="D999" s="201">
        <v>248.14226905861406</v>
      </c>
      <c r="F999" s="204">
        <v>169.10915877141863</v>
      </c>
      <c r="G999" s="204">
        <v>190.87866850662618</v>
      </c>
      <c r="I999" s="204">
        <v>676.43663508567454</v>
      </c>
      <c r="J999" s="204">
        <v>763.51467402650474</v>
      </c>
    </row>
    <row r="1000" spans="1:10" x14ac:dyDescent="0.2">
      <c r="A1000" s="200">
        <v>996</v>
      </c>
      <c r="C1000" s="201">
        <v>211.43839789510321</v>
      </c>
      <c r="D1000" s="201">
        <v>248.14226905861406</v>
      </c>
      <c r="F1000" s="204">
        <v>169.15071831608256</v>
      </c>
      <c r="G1000" s="204">
        <v>190.87866850662618</v>
      </c>
      <c r="I1000" s="204">
        <v>676.60287326433024</v>
      </c>
      <c r="J1000" s="204">
        <v>763.51467402650474</v>
      </c>
    </row>
    <row r="1001" spans="1:10" x14ac:dyDescent="0.2">
      <c r="A1001" s="200">
        <v>997</v>
      </c>
      <c r="C1001" s="201">
        <v>211.49029519403192</v>
      </c>
      <c r="D1001" s="201">
        <v>248.14226905861406</v>
      </c>
      <c r="F1001" s="204">
        <v>169.19223615522552</v>
      </c>
      <c r="G1001" s="204">
        <v>190.87866850662618</v>
      </c>
      <c r="I1001" s="204">
        <v>676.76894462090206</v>
      </c>
      <c r="J1001" s="204">
        <v>763.51467402650474</v>
      </c>
    </row>
    <row r="1002" spans="1:10" x14ac:dyDescent="0.2">
      <c r="A1002" s="200">
        <v>998</v>
      </c>
      <c r="C1002" s="201">
        <v>211.54214046558459</v>
      </c>
      <c r="D1002" s="201">
        <v>248.14226905861406</v>
      </c>
      <c r="F1002" s="204">
        <v>169.23371237246766</v>
      </c>
      <c r="G1002" s="204">
        <v>190.87866850662618</v>
      </c>
      <c r="I1002" s="204">
        <v>676.93484948987066</v>
      </c>
      <c r="J1002" s="204">
        <v>763.51467402650474</v>
      </c>
    </row>
    <row r="1003" spans="1:10" x14ac:dyDescent="0.2">
      <c r="A1003" s="200">
        <v>999</v>
      </c>
      <c r="C1003" s="201">
        <v>211.59393381397228</v>
      </c>
      <c r="D1003" s="201">
        <v>248.14226905861406</v>
      </c>
      <c r="F1003" s="204">
        <v>169.27514705117784</v>
      </c>
      <c r="G1003" s="204">
        <v>190.87866850662618</v>
      </c>
      <c r="I1003" s="204">
        <v>677.10058820471136</v>
      </c>
      <c r="J1003" s="204">
        <v>763.51467402650474</v>
      </c>
    </row>
    <row r="1004" spans="1:10" x14ac:dyDescent="0.2">
      <c r="A1004" s="200">
        <v>1000</v>
      </c>
      <c r="C1004" s="201">
        <v>211.64567534309325</v>
      </c>
      <c r="D1004" s="201">
        <v>248.14226905861406</v>
      </c>
      <c r="F1004" s="204">
        <v>169.31654027447462</v>
      </c>
      <c r="G1004" s="204">
        <v>190.87866850662618</v>
      </c>
      <c r="I1004" s="204">
        <v>677.26616109789848</v>
      </c>
      <c r="J1004" s="204">
        <v>763.51467402650474</v>
      </c>
    </row>
    <row r="1005" spans="1:10" x14ac:dyDescent="0.2">
      <c r="A1005" s="200">
        <v>1001</v>
      </c>
      <c r="C1005" s="201">
        <v>211.69736515653432</v>
      </c>
      <c r="D1005" s="201">
        <v>248.14226905861406</v>
      </c>
      <c r="F1005" s="204">
        <v>169.35789212522749</v>
      </c>
      <c r="G1005" s="204">
        <v>190.87866850662618</v>
      </c>
      <c r="I1005" s="204">
        <v>677.43156850090998</v>
      </c>
      <c r="J1005" s="204">
        <v>763.51467402650474</v>
      </c>
    </row>
    <row r="1006" spans="1:10" x14ac:dyDescent="0.2">
      <c r="A1006" s="200">
        <v>1002</v>
      </c>
      <c r="C1006" s="201">
        <v>211.74900335757206</v>
      </c>
      <c r="D1006" s="201">
        <v>248.14226905861406</v>
      </c>
      <c r="F1006" s="204">
        <v>169.39920268605763</v>
      </c>
      <c r="G1006" s="204">
        <v>190.87866850662618</v>
      </c>
      <c r="I1006" s="204">
        <v>677.59681074423054</v>
      </c>
      <c r="J1006" s="204">
        <v>763.51467402650474</v>
      </c>
    </row>
    <row r="1007" spans="1:10" x14ac:dyDescent="0.2">
      <c r="A1007" s="200">
        <v>1003</v>
      </c>
      <c r="C1007" s="201">
        <v>211.80059004917373</v>
      </c>
      <c r="D1007" s="201">
        <v>248.14226905861406</v>
      </c>
      <c r="F1007" s="204">
        <v>169.44047203933897</v>
      </c>
      <c r="G1007" s="204">
        <v>190.87866850662618</v>
      </c>
      <c r="I1007" s="204">
        <v>677.76188815735588</v>
      </c>
      <c r="J1007" s="204">
        <v>763.51467402650474</v>
      </c>
    </row>
    <row r="1008" spans="1:10" x14ac:dyDescent="0.2">
      <c r="A1008" s="200">
        <v>1004</v>
      </c>
      <c r="C1008" s="201">
        <v>211.85212533399891</v>
      </c>
      <c r="D1008" s="201">
        <v>248.14226905861406</v>
      </c>
      <c r="F1008" s="204">
        <v>169.48170026719913</v>
      </c>
      <c r="G1008" s="204">
        <v>190.87866850662618</v>
      </c>
      <c r="I1008" s="204">
        <v>677.92680106879652</v>
      </c>
      <c r="J1008" s="204">
        <v>763.51467402650474</v>
      </c>
    </row>
    <row r="1009" spans="1:10" x14ac:dyDescent="0.2">
      <c r="A1009" s="200">
        <v>1005</v>
      </c>
      <c r="C1009" s="201">
        <v>211.90360931440074</v>
      </c>
      <c r="D1009" s="201">
        <v>248.14226905861406</v>
      </c>
      <c r="F1009" s="204">
        <v>169.5228874515206</v>
      </c>
      <c r="G1009" s="204">
        <v>190.87866850662618</v>
      </c>
      <c r="I1009" s="204">
        <v>678.09154980608241</v>
      </c>
      <c r="J1009" s="204">
        <v>763.51467402650474</v>
      </c>
    </row>
    <row r="1010" spans="1:10" x14ac:dyDescent="0.2">
      <c r="A1010" s="200">
        <v>1006</v>
      </c>
      <c r="C1010" s="201">
        <v>211.95504209242674</v>
      </c>
      <c r="D1010" s="201">
        <v>248.14226905861406</v>
      </c>
      <c r="F1010" s="204">
        <v>169.5640336739414</v>
      </c>
      <c r="G1010" s="204">
        <v>190.87866850662618</v>
      </c>
      <c r="I1010" s="204">
        <v>678.25613469576558</v>
      </c>
      <c r="J1010" s="204">
        <v>763.51467402650474</v>
      </c>
    </row>
    <row r="1011" spans="1:10" x14ac:dyDescent="0.2">
      <c r="A1011" s="200">
        <v>1007</v>
      </c>
      <c r="C1011" s="201">
        <v>212.00642376982034</v>
      </c>
      <c r="D1011" s="201">
        <v>248.14226905861406</v>
      </c>
      <c r="F1011" s="204">
        <v>169.60513901585625</v>
      </c>
      <c r="G1011" s="204">
        <v>190.87866850662618</v>
      </c>
      <c r="I1011" s="204">
        <v>678.42055606342501</v>
      </c>
      <c r="J1011" s="204">
        <v>763.51467402650474</v>
      </c>
    </row>
    <row r="1012" spans="1:10" x14ac:dyDescent="0.2">
      <c r="A1012" s="200">
        <v>1008</v>
      </c>
      <c r="C1012" s="201">
        <v>212.05775444802202</v>
      </c>
      <c r="D1012" s="201">
        <v>248.14226905861406</v>
      </c>
      <c r="F1012" s="204">
        <v>169.64620355841765</v>
      </c>
      <c r="G1012" s="204">
        <v>190.87866850662618</v>
      </c>
      <c r="I1012" s="204">
        <v>678.58481423367061</v>
      </c>
      <c r="J1012" s="204">
        <v>763.51467402650474</v>
      </c>
    </row>
    <row r="1013" spans="1:10" x14ac:dyDescent="0.2">
      <c r="A1013" s="200">
        <v>1009</v>
      </c>
      <c r="C1013" s="201">
        <v>212.10903422817057</v>
      </c>
      <c r="D1013" s="201">
        <v>248.14226905861406</v>
      </c>
      <c r="F1013" s="204">
        <v>169.68722738253643</v>
      </c>
      <c r="G1013" s="204">
        <v>190.87866850662618</v>
      </c>
      <c r="I1013" s="204">
        <v>678.74890953014574</v>
      </c>
      <c r="J1013" s="204">
        <v>763.51467402650474</v>
      </c>
    </row>
    <row r="1014" spans="1:10" x14ac:dyDescent="0.2">
      <c r="A1014" s="200">
        <v>1010</v>
      </c>
      <c r="C1014" s="201">
        <v>212.16026321110408</v>
      </c>
      <c r="D1014" s="201">
        <v>248.14226905861406</v>
      </c>
      <c r="F1014" s="204">
        <v>169.72821056888324</v>
      </c>
      <c r="G1014" s="204">
        <v>190.87866850662618</v>
      </c>
      <c r="I1014" s="204">
        <v>678.91284227553297</v>
      </c>
      <c r="J1014" s="204">
        <v>763.51467402650474</v>
      </c>
    </row>
    <row r="1015" spans="1:10" x14ac:dyDescent="0.2">
      <c r="A1015" s="200">
        <v>1011</v>
      </c>
      <c r="C1015" s="201">
        <v>212.21144149736148</v>
      </c>
      <c r="D1015" s="201">
        <v>248.14226905861406</v>
      </c>
      <c r="F1015" s="204">
        <v>169.76915319788918</v>
      </c>
      <c r="G1015" s="204">
        <v>190.87866850662618</v>
      </c>
      <c r="I1015" s="204">
        <v>679.07661279155673</v>
      </c>
      <c r="J1015" s="204">
        <v>763.51467402650474</v>
      </c>
    </row>
    <row r="1016" spans="1:10" x14ac:dyDescent="0.2">
      <c r="A1016" s="200">
        <v>1012</v>
      </c>
      <c r="C1016" s="201">
        <v>212.26256918718326</v>
      </c>
      <c r="D1016" s="201">
        <v>248.14226905861406</v>
      </c>
      <c r="F1016" s="204">
        <v>169.81005534974659</v>
      </c>
      <c r="G1016" s="204">
        <v>190.87866850662618</v>
      </c>
      <c r="I1016" s="204">
        <v>679.24022139898636</v>
      </c>
      <c r="J1016" s="204">
        <v>763.51467402650474</v>
      </c>
    </row>
    <row r="1017" spans="1:10" x14ac:dyDescent="0.2">
      <c r="A1017" s="200">
        <v>1013</v>
      </c>
      <c r="C1017" s="201">
        <v>212.31364638051298</v>
      </c>
      <c r="D1017" s="201">
        <v>248.14226905861406</v>
      </c>
      <c r="F1017" s="204">
        <v>169.85091710441037</v>
      </c>
      <c r="G1017" s="204">
        <v>190.87866850662618</v>
      </c>
      <c r="I1017" s="204">
        <v>679.40366841764148</v>
      </c>
      <c r="J1017" s="204">
        <v>763.51467402650474</v>
      </c>
    </row>
    <row r="1018" spans="1:10" x14ac:dyDescent="0.2">
      <c r="A1018" s="200">
        <v>1014</v>
      </c>
      <c r="C1018" s="201">
        <v>212.36467317699854</v>
      </c>
      <c r="D1018" s="201">
        <v>248.14226905861406</v>
      </c>
      <c r="F1018" s="204">
        <v>169.89173854159887</v>
      </c>
      <c r="G1018" s="204">
        <v>190.87866850662618</v>
      </c>
      <c r="I1018" s="204">
        <v>679.56695416639548</v>
      </c>
      <c r="J1018" s="204">
        <v>763.51467402650474</v>
      </c>
    </row>
    <row r="1019" spans="1:10" x14ac:dyDescent="0.2">
      <c r="A1019" s="200">
        <v>1015</v>
      </c>
      <c r="C1019" s="201">
        <v>212.41564967599294</v>
      </c>
      <c r="D1019" s="201">
        <v>248.14226905861406</v>
      </c>
      <c r="F1019" s="204">
        <v>169.93251974079433</v>
      </c>
      <c r="G1019" s="204">
        <v>190.87866850662618</v>
      </c>
      <c r="I1019" s="204">
        <v>679.73007896317733</v>
      </c>
      <c r="J1019" s="204">
        <v>763.51467402650474</v>
      </c>
    </row>
    <row r="1020" spans="1:10" x14ac:dyDescent="0.2">
      <c r="A1020" s="200">
        <v>1016</v>
      </c>
      <c r="C1020" s="201">
        <v>212.46657597655579</v>
      </c>
      <c r="D1020" s="201">
        <v>248.14226905861406</v>
      </c>
      <c r="F1020" s="204">
        <v>169.97326078124465</v>
      </c>
      <c r="G1020" s="204">
        <v>190.87866850662618</v>
      </c>
      <c r="I1020" s="204">
        <v>679.89304312497859</v>
      </c>
      <c r="J1020" s="204">
        <v>763.51467402650474</v>
      </c>
    </row>
    <row r="1021" spans="1:10" x14ac:dyDescent="0.2">
      <c r="A1021" s="200">
        <v>1017</v>
      </c>
      <c r="C1021" s="201">
        <v>212.51745217745426</v>
      </c>
      <c r="D1021" s="201">
        <v>248.14226905861406</v>
      </c>
      <c r="F1021" s="204">
        <v>170.01396174196341</v>
      </c>
      <c r="G1021" s="204">
        <v>190.87866850662618</v>
      </c>
      <c r="I1021" s="204">
        <v>680.05584696785365</v>
      </c>
      <c r="J1021" s="204">
        <v>763.51467402650474</v>
      </c>
    </row>
    <row r="1022" spans="1:10" x14ac:dyDescent="0.2">
      <c r="A1022" s="200">
        <v>1018</v>
      </c>
      <c r="C1022" s="201">
        <v>212.56827837716452</v>
      </c>
      <c r="D1022" s="201">
        <v>248.14226905861406</v>
      </c>
      <c r="F1022" s="204">
        <v>170.05462270173163</v>
      </c>
      <c r="G1022" s="204">
        <v>190.87866850662618</v>
      </c>
      <c r="I1022" s="204">
        <v>680.21849080692652</v>
      </c>
      <c r="J1022" s="204">
        <v>763.51467402650474</v>
      </c>
    </row>
    <row r="1023" spans="1:10" x14ac:dyDescent="0.2">
      <c r="A1023" s="200">
        <v>1019</v>
      </c>
      <c r="C1023" s="201">
        <v>212.61905467387245</v>
      </c>
      <c r="D1023" s="201">
        <v>248.14226905861406</v>
      </c>
      <c r="F1023" s="204">
        <v>170.09524373909798</v>
      </c>
      <c r="G1023" s="204">
        <v>190.87866850662618</v>
      </c>
      <c r="I1023" s="204">
        <v>680.38097495639192</v>
      </c>
      <c r="J1023" s="204">
        <v>763.51467402650474</v>
      </c>
    </row>
    <row r="1024" spans="1:10" x14ac:dyDescent="0.2">
      <c r="A1024" s="200">
        <v>1020</v>
      </c>
      <c r="C1024" s="201">
        <v>212.66978116547509</v>
      </c>
      <c r="D1024" s="201">
        <v>248.14226905861406</v>
      </c>
      <c r="F1024" s="204">
        <v>170.13582493238005</v>
      </c>
      <c r="G1024" s="204">
        <v>190.87866850662618</v>
      </c>
      <c r="I1024" s="204">
        <v>680.54329972952019</v>
      </c>
      <c r="J1024" s="204">
        <v>763.51467402650474</v>
      </c>
    </row>
    <row r="1025" spans="1:10" x14ac:dyDescent="0.2">
      <c r="A1025" s="200">
        <v>1021</v>
      </c>
      <c r="C1025" s="201">
        <v>212.72045794958163</v>
      </c>
      <c r="D1025" s="201">
        <v>248.14226905861406</v>
      </c>
      <c r="F1025" s="204">
        <v>170.17636635966528</v>
      </c>
      <c r="G1025" s="204">
        <v>190.87866850662618</v>
      </c>
      <c r="I1025" s="204">
        <v>680.70546543866112</v>
      </c>
      <c r="J1025" s="204">
        <v>763.51467402650474</v>
      </c>
    </row>
    <row r="1026" spans="1:10" x14ac:dyDescent="0.2">
      <c r="A1026" s="200">
        <v>1022</v>
      </c>
      <c r="C1026" s="201">
        <v>212.77108512351467</v>
      </c>
      <c r="D1026" s="201">
        <v>248.14226905861406</v>
      </c>
      <c r="F1026" s="204">
        <v>170.21686809881172</v>
      </c>
      <c r="G1026" s="204">
        <v>190.87866850662618</v>
      </c>
      <c r="I1026" s="204">
        <v>680.86747239524686</v>
      </c>
      <c r="J1026" s="204">
        <v>763.51467402650474</v>
      </c>
    </row>
    <row r="1027" spans="1:10" x14ac:dyDescent="0.2">
      <c r="A1027" s="200">
        <v>1023</v>
      </c>
      <c r="C1027" s="201">
        <v>212.82166278431126</v>
      </c>
      <c r="D1027" s="201">
        <v>248.14226905861406</v>
      </c>
      <c r="F1027" s="204">
        <v>170.25733022744902</v>
      </c>
      <c r="G1027" s="204">
        <v>190.87866850662618</v>
      </c>
      <c r="I1027" s="204">
        <v>681.02932090979607</v>
      </c>
      <c r="J1027" s="204">
        <v>763.51467402650474</v>
      </c>
    </row>
    <row r="1028" spans="1:10" x14ac:dyDescent="0.2">
      <c r="A1028" s="200">
        <v>1024</v>
      </c>
      <c r="C1028" s="201">
        <v>212.87219102872413</v>
      </c>
      <c r="D1028" s="201">
        <v>248.14226905861406</v>
      </c>
      <c r="F1028" s="204">
        <v>170.29775282297928</v>
      </c>
      <c r="G1028" s="204">
        <v>190.87866850662618</v>
      </c>
      <c r="I1028" s="204">
        <v>681.19101129191711</v>
      </c>
      <c r="J1028" s="204">
        <v>763.51467402650474</v>
      </c>
    </row>
    <row r="1029" spans="1:10" x14ac:dyDescent="0.2">
      <c r="A1029" s="200">
        <v>1025</v>
      </c>
      <c r="C1029" s="201">
        <v>212.92266995322245</v>
      </c>
      <c r="D1029" s="201">
        <v>248.14226905861406</v>
      </c>
      <c r="F1029" s="204">
        <v>170.33813596257795</v>
      </c>
      <c r="G1029" s="204">
        <v>190.87866850662618</v>
      </c>
      <c r="I1029" s="204">
        <v>681.3525438503118</v>
      </c>
      <c r="J1029" s="204">
        <v>763.51467402650474</v>
      </c>
    </row>
    <row r="1030" spans="1:10" x14ac:dyDescent="0.2">
      <c r="A1030" s="200">
        <v>1026</v>
      </c>
      <c r="C1030" s="201">
        <v>212.97309965399319</v>
      </c>
      <c r="D1030" s="201">
        <v>248.14226905861406</v>
      </c>
      <c r="F1030" s="204">
        <v>170.37847972319454</v>
      </c>
      <c r="G1030" s="204">
        <v>190.87866850662618</v>
      </c>
      <c r="I1030" s="204">
        <v>681.51391889277818</v>
      </c>
      <c r="J1030" s="204">
        <v>763.51467402650474</v>
      </c>
    </row>
    <row r="1031" spans="1:10" x14ac:dyDescent="0.2">
      <c r="A1031" s="200">
        <v>1027</v>
      </c>
      <c r="C1031" s="201">
        <v>213.0234802269425</v>
      </c>
      <c r="D1031" s="201">
        <v>248.14226905861406</v>
      </c>
      <c r="F1031" s="204">
        <v>170.418784181554</v>
      </c>
      <c r="G1031" s="204">
        <v>190.87866850662618</v>
      </c>
      <c r="I1031" s="204">
        <v>681.67513672621601</v>
      </c>
      <c r="J1031" s="204">
        <v>763.51467402650474</v>
      </c>
    </row>
    <row r="1032" spans="1:10" x14ac:dyDescent="0.2">
      <c r="A1032" s="200">
        <v>1028</v>
      </c>
      <c r="C1032" s="201">
        <v>213.07381176769638</v>
      </c>
      <c r="D1032" s="201">
        <v>248.14226905861406</v>
      </c>
      <c r="F1032" s="204">
        <v>170.45904941415711</v>
      </c>
      <c r="G1032" s="204">
        <v>190.87866850662618</v>
      </c>
      <c r="I1032" s="204">
        <v>681.83619765662843</v>
      </c>
      <c r="J1032" s="204">
        <v>763.51467402650474</v>
      </c>
    </row>
    <row r="1033" spans="1:10" x14ac:dyDescent="0.2">
      <c r="A1033" s="200">
        <v>1029</v>
      </c>
      <c r="C1033" s="201">
        <v>213.12409437160167</v>
      </c>
      <c r="D1033" s="201">
        <v>248.14226905861406</v>
      </c>
      <c r="F1033" s="204">
        <v>170.49927549728133</v>
      </c>
      <c r="G1033" s="204">
        <v>190.87866850662618</v>
      </c>
      <c r="I1033" s="204">
        <v>681.99710198912533</v>
      </c>
      <c r="J1033" s="204">
        <v>763.51467402650474</v>
      </c>
    </row>
    <row r="1034" spans="1:10" x14ac:dyDescent="0.2">
      <c r="A1034" s="200">
        <v>1030</v>
      </c>
      <c r="C1034" s="201">
        <v>213.17432813372764</v>
      </c>
      <c r="D1034" s="201">
        <v>248.14226905861406</v>
      </c>
      <c r="F1034" s="204">
        <v>170.53946250698215</v>
      </c>
      <c r="G1034" s="204">
        <v>190.87866850662618</v>
      </c>
      <c r="I1034" s="204">
        <v>682.15785002792859</v>
      </c>
      <c r="J1034" s="204">
        <v>763.51467402650474</v>
      </c>
    </row>
    <row r="1035" spans="1:10" x14ac:dyDescent="0.2">
      <c r="A1035" s="200">
        <v>1031</v>
      </c>
      <c r="C1035" s="201">
        <v>213.22451314886669</v>
      </c>
      <c r="D1035" s="201">
        <v>248.14226905861406</v>
      </c>
      <c r="F1035" s="204">
        <v>170.57961051909334</v>
      </c>
      <c r="G1035" s="204">
        <v>190.87866850662618</v>
      </c>
      <c r="I1035" s="204">
        <v>682.31844207637334</v>
      </c>
      <c r="J1035" s="204">
        <v>763.51467402650474</v>
      </c>
    </row>
    <row r="1036" spans="1:10" x14ac:dyDescent="0.2">
      <c r="A1036" s="200">
        <v>1032</v>
      </c>
      <c r="C1036" s="201">
        <v>213.27464951153561</v>
      </c>
      <c r="D1036" s="201">
        <v>248.14226905861406</v>
      </c>
      <c r="F1036" s="204">
        <v>170.61971960922847</v>
      </c>
      <c r="G1036" s="204">
        <v>190.87866850662618</v>
      </c>
      <c r="I1036" s="204">
        <v>682.47887843691387</v>
      </c>
      <c r="J1036" s="204">
        <v>763.51467402650474</v>
      </c>
    </row>
    <row r="1037" spans="1:10" x14ac:dyDescent="0.2">
      <c r="A1037" s="200">
        <v>1033</v>
      </c>
      <c r="C1037" s="201">
        <v>213.32473731597636</v>
      </c>
      <c r="D1037" s="201">
        <v>248.14226905861406</v>
      </c>
      <c r="F1037" s="204">
        <v>170.6597898527811</v>
      </c>
      <c r="G1037" s="204">
        <v>190.87866850662618</v>
      </c>
      <c r="I1037" s="204">
        <v>682.63915941112441</v>
      </c>
      <c r="J1037" s="204">
        <v>763.51467402650474</v>
      </c>
    </row>
    <row r="1038" spans="1:10" x14ac:dyDescent="0.2">
      <c r="A1038" s="200">
        <v>1034</v>
      </c>
      <c r="C1038" s="201">
        <v>213.37477665615754</v>
      </c>
      <c r="D1038" s="201">
        <v>248.14226905861406</v>
      </c>
      <c r="F1038" s="204">
        <v>170.69982132492606</v>
      </c>
      <c r="G1038" s="204">
        <v>190.87866850662618</v>
      </c>
      <c r="I1038" s="204">
        <v>682.79928529970425</v>
      </c>
      <c r="J1038" s="204">
        <v>763.51467402650474</v>
      </c>
    </row>
    <row r="1039" spans="1:10" x14ac:dyDescent="0.2">
      <c r="A1039" s="200">
        <v>1035</v>
      </c>
      <c r="C1039" s="201">
        <v>213.42476762577522</v>
      </c>
      <c r="D1039" s="201">
        <v>248.14226905861406</v>
      </c>
      <c r="F1039" s="204">
        <v>170.73981410062018</v>
      </c>
      <c r="G1039" s="204">
        <v>190.87866850662618</v>
      </c>
      <c r="I1039" s="204">
        <v>682.95925640248072</v>
      </c>
      <c r="J1039" s="204">
        <v>763.51467402650474</v>
      </c>
    </row>
    <row r="1040" spans="1:10" x14ac:dyDescent="0.2">
      <c r="A1040" s="200">
        <v>1036</v>
      </c>
      <c r="C1040" s="201">
        <v>213.47471031825395</v>
      </c>
      <c r="D1040" s="201">
        <v>248.14226905861406</v>
      </c>
      <c r="F1040" s="204">
        <v>170.77976825460317</v>
      </c>
      <c r="G1040" s="204">
        <v>190.87866850662618</v>
      </c>
      <c r="I1040" s="204">
        <v>683.11907301841268</v>
      </c>
      <c r="J1040" s="204">
        <v>763.51467402650474</v>
      </c>
    </row>
    <row r="1041" spans="1:10" x14ac:dyDescent="0.2">
      <c r="A1041" s="200">
        <v>1037</v>
      </c>
      <c r="C1041" s="201">
        <v>213.52460482674789</v>
      </c>
      <c r="D1041" s="201">
        <v>248.14226905861406</v>
      </c>
      <c r="F1041" s="204">
        <v>170.81968386139832</v>
      </c>
      <c r="G1041" s="204">
        <v>190.87866850662618</v>
      </c>
      <c r="I1041" s="204">
        <v>683.27873544559327</v>
      </c>
      <c r="J1041" s="204">
        <v>763.51467402650474</v>
      </c>
    </row>
    <row r="1042" spans="1:10" x14ac:dyDescent="0.2">
      <c r="A1042" s="200">
        <v>1038</v>
      </c>
      <c r="C1042" s="201">
        <v>213.57445124414184</v>
      </c>
      <c r="D1042" s="201">
        <v>248.14226905861406</v>
      </c>
      <c r="F1042" s="204">
        <v>170.85956099531344</v>
      </c>
      <c r="G1042" s="204">
        <v>190.87866850662618</v>
      </c>
      <c r="I1042" s="204">
        <v>683.43824398125378</v>
      </c>
      <c r="J1042" s="204">
        <v>763.51467402650474</v>
      </c>
    </row>
    <row r="1043" spans="1:10" x14ac:dyDescent="0.2">
      <c r="A1043" s="200">
        <v>1039</v>
      </c>
      <c r="C1043" s="201">
        <v>213.62424966305227</v>
      </c>
      <c r="D1043" s="201">
        <v>248.14226905861406</v>
      </c>
      <c r="F1043" s="204">
        <v>170.89939973044181</v>
      </c>
      <c r="G1043" s="204">
        <v>190.87866850662618</v>
      </c>
      <c r="I1043" s="204">
        <v>683.59759892176726</v>
      </c>
      <c r="J1043" s="204">
        <v>763.51467402650474</v>
      </c>
    </row>
    <row r="1044" spans="1:10" x14ac:dyDescent="0.2">
      <c r="A1044" s="200">
        <v>1040</v>
      </c>
      <c r="C1044" s="201">
        <v>213.6740001758285</v>
      </c>
      <c r="D1044" s="201">
        <v>248.14226905861406</v>
      </c>
      <c r="F1044" s="204">
        <v>170.93920014066282</v>
      </c>
      <c r="G1044" s="204">
        <v>190.87866850662618</v>
      </c>
      <c r="I1044" s="204">
        <v>683.75680056265128</v>
      </c>
      <c r="J1044" s="204">
        <v>763.51467402650474</v>
      </c>
    </row>
    <row r="1045" spans="1:10" x14ac:dyDescent="0.2">
      <c r="A1045" s="200">
        <v>1041</v>
      </c>
      <c r="C1045" s="201">
        <v>213.72370287455337</v>
      </c>
      <c r="D1045" s="201">
        <v>248.14226905861406</v>
      </c>
      <c r="F1045" s="204">
        <v>170.97896229964269</v>
      </c>
      <c r="G1045" s="204">
        <v>190.87866850662618</v>
      </c>
      <c r="I1045" s="204">
        <v>683.91584919857075</v>
      </c>
      <c r="J1045" s="204">
        <v>763.51467402650474</v>
      </c>
    </row>
    <row r="1046" spans="1:10" x14ac:dyDescent="0.2">
      <c r="A1046" s="200">
        <v>1042</v>
      </c>
      <c r="C1046" s="201">
        <v>213.77335785104444</v>
      </c>
      <c r="D1046" s="201">
        <v>248.14226905861406</v>
      </c>
      <c r="F1046" s="204">
        <v>171.01868628083557</v>
      </c>
      <c r="G1046" s="204">
        <v>190.87866850662618</v>
      </c>
      <c r="I1046" s="204">
        <v>684.07474512334227</v>
      </c>
      <c r="J1046" s="204">
        <v>763.51467402650474</v>
      </c>
    </row>
    <row r="1047" spans="1:10" x14ac:dyDescent="0.2">
      <c r="A1047" s="200">
        <v>1043</v>
      </c>
      <c r="C1047" s="201">
        <v>213.82296519685539</v>
      </c>
      <c r="D1047" s="201">
        <v>248.14226905861406</v>
      </c>
      <c r="F1047" s="204">
        <v>171.05837215748429</v>
      </c>
      <c r="G1047" s="204">
        <v>190.87866850662618</v>
      </c>
      <c r="I1047" s="204">
        <v>684.23348862993714</v>
      </c>
      <c r="J1047" s="204">
        <v>763.51467402650474</v>
      </c>
    </row>
    <row r="1048" spans="1:10" x14ac:dyDescent="0.2">
      <c r="A1048" s="200">
        <v>1044</v>
      </c>
      <c r="C1048" s="201">
        <v>213.87252500327639</v>
      </c>
      <c r="D1048" s="201">
        <v>248.14226905861406</v>
      </c>
      <c r="F1048" s="204">
        <v>171.09802000262115</v>
      </c>
      <c r="G1048" s="204">
        <v>190.87866850662618</v>
      </c>
      <c r="I1048" s="204">
        <v>684.39208001048462</v>
      </c>
      <c r="J1048" s="204">
        <v>763.51467402650474</v>
      </c>
    </row>
    <row r="1049" spans="1:10" x14ac:dyDescent="0.2">
      <c r="A1049" s="200">
        <v>1045</v>
      </c>
      <c r="C1049" s="201">
        <v>213.9220373613355</v>
      </c>
      <c r="D1049" s="201">
        <v>248.14226905861406</v>
      </c>
      <c r="F1049" s="204">
        <v>171.13762988906839</v>
      </c>
      <c r="G1049" s="204">
        <v>190.87866850662618</v>
      </c>
      <c r="I1049" s="204">
        <v>684.55051955627357</v>
      </c>
      <c r="J1049" s="204">
        <v>763.51467402650474</v>
      </c>
    </row>
    <row r="1050" spans="1:10" x14ac:dyDescent="0.2">
      <c r="A1050" s="200">
        <v>1046</v>
      </c>
      <c r="C1050" s="201">
        <v>213.97150236179959</v>
      </c>
      <c r="D1050" s="201">
        <v>248.14226905861406</v>
      </c>
      <c r="F1050" s="204">
        <v>171.17720188943966</v>
      </c>
      <c r="G1050" s="204">
        <v>190.87866850662618</v>
      </c>
      <c r="I1050" s="204">
        <v>684.70880755775863</v>
      </c>
      <c r="J1050" s="204">
        <v>763.51467402650474</v>
      </c>
    </row>
    <row r="1051" spans="1:10" x14ac:dyDescent="0.2">
      <c r="A1051" s="200">
        <v>1047</v>
      </c>
      <c r="C1051" s="201">
        <v>214.02092009517528</v>
      </c>
      <c r="D1051" s="201">
        <v>248.14226905861406</v>
      </c>
      <c r="F1051" s="204">
        <v>171.21673607614025</v>
      </c>
      <c r="G1051" s="204">
        <v>190.87866850662618</v>
      </c>
      <c r="I1051" s="204">
        <v>684.866944304561</v>
      </c>
      <c r="J1051" s="204">
        <v>763.51467402650474</v>
      </c>
    </row>
    <row r="1052" spans="1:10" x14ac:dyDescent="0.2">
      <c r="A1052" s="200">
        <v>1048</v>
      </c>
      <c r="C1052" s="201">
        <v>214.07029065171</v>
      </c>
      <c r="D1052" s="201">
        <v>248.14226905861406</v>
      </c>
      <c r="F1052" s="204">
        <v>171.25623252136799</v>
      </c>
      <c r="G1052" s="204">
        <v>190.87866850662618</v>
      </c>
      <c r="I1052" s="204">
        <v>685.02493008547196</v>
      </c>
      <c r="J1052" s="204">
        <v>763.51467402650474</v>
      </c>
    </row>
    <row r="1053" spans="1:10" x14ac:dyDescent="0.2">
      <c r="A1053" s="200">
        <v>1049</v>
      </c>
      <c r="C1053" s="201">
        <v>214.11961412139308</v>
      </c>
      <c r="D1053" s="201">
        <v>248.14226905861406</v>
      </c>
      <c r="F1053" s="204">
        <v>171.29569129711447</v>
      </c>
      <c r="G1053" s="204">
        <v>190.87866850662618</v>
      </c>
      <c r="I1053" s="204">
        <v>685.18276518845789</v>
      </c>
      <c r="J1053" s="204">
        <v>763.51467402650474</v>
      </c>
    </row>
    <row r="1054" spans="1:10" x14ac:dyDescent="0.2">
      <c r="A1054" s="200">
        <v>1050</v>
      </c>
      <c r="C1054" s="201">
        <v>214.16889059395638</v>
      </c>
      <c r="D1054" s="201">
        <v>248.14226905861406</v>
      </c>
      <c r="F1054" s="204">
        <v>171.33511247516512</v>
      </c>
      <c r="G1054" s="204">
        <v>190.87866850662618</v>
      </c>
      <c r="I1054" s="204">
        <v>685.34044990066047</v>
      </c>
      <c r="J1054" s="204">
        <v>763.51467402650474</v>
      </c>
    </row>
    <row r="1055" spans="1:10" x14ac:dyDescent="0.2">
      <c r="A1055" s="200">
        <v>1051</v>
      </c>
      <c r="C1055" s="201">
        <v>214.21812015887573</v>
      </c>
      <c r="D1055" s="201">
        <v>248.14226905861406</v>
      </c>
      <c r="F1055" s="204">
        <v>171.3744961271006</v>
      </c>
      <c r="G1055" s="204">
        <v>190.87866850662618</v>
      </c>
      <c r="I1055" s="204">
        <v>685.4979845084024</v>
      </c>
      <c r="J1055" s="204">
        <v>763.51467402650474</v>
      </c>
    </row>
    <row r="1056" spans="1:10" x14ac:dyDescent="0.2">
      <c r="A1056" s="200">
        <v>1052</v>
      </c>
      <c r="C1056" s="201">
        <v>214.26730290537148</v>
      </c>
      <c r="D1056" s="201">
        <v>248.14226905861406</v>
      </c>
      <c r="F1056" s="204">
        <v>171.41384232429721</v>
      </c>
      <c r="G1056" s="204">
        <v>190.87866850662618</v>
      </c>
      <c r="I1056" s="204">
        <v>685.65536929718883</v>
      </c>
      <c r="J1056" s="204">
        <v>763.51467402650474</v>
      </c>
    </row>
    <row r="1057" spans="1:10" x14ac:dyDescent="0.2">
      <c r="A1057" s="200">
        <v>1053</v>
      </c>
      <c r="C1057" s="201">
        <v>214.31643892240993</v>
      </c>
      <c r="D1057" s="201">
        <v>248.14226905861406</v>
      </c>
      <c r="F1057" s="204">
        <v>171.45315113792793</v>
      </c>
      <c r="G1057" s="204">
        <v>190.87866850662618</v>
      </c>
      <c r="I1057" s="204">
        <v>685.81260455171173</v>
      </c>
      <c r="J1057" s="204">
        <v>763.51467402650474</v>
      </c>
    </row>
    <row r="1058" spans="1:10" x14ac:dyDescent="0.2">
      <c r="A1058" s="200">
        <v>1054</v>
      </c>
      <c r="C1058" s="201">
        <v>214.36552829870377</v>
      </c>
      <c r="D1058" s="201">
        <v>248.14226905861406</v>
      </c>
      <c r="F1058" s="204">
        <v>171.49242263896301</v>
      </c>
      <c r="G1058" s="204">
        <v>190.87866850662618</v>
      </c>
      <c r="I1058" s="204">
        <v>685.96969055585203</v>
      </c>
      <c r="J1058" s="204">
        <v>763.51467402650474</v>
      </c>
    </row>
    <row r="1059" spans="1:10" x14ac:dyDescent="0.2">
      <c r="A1059" s="200">
        <v>1055</v>
      </c>
      <c r="C1059" s="201">
        <v>214.4145711227134</v>
      </c>
      <c r="D1059" s="201">
        <v>248.14226905861406</v>
      </c>
      <c r="F1059" s="204">
        <v>171.53165689817072</v>
      </c>
      <c r="G1059" s="204">
        <v>190.87866850662618</v>
      </c>
      <c r="I1059" s="204">
        <v>686.12662759268289</v>
      </c>
      <c r="J1059" s="204">
        <v>763.51467402650474</v>
      </c>
    </row>
    <row r="1060" spans="1:10" x14ac:dyDescent="0.2">
      <c r="A1060" s="200">
        <v>1056</v>
      </c>
      <c r="C1060" s="201">
        <v>214.46356748264787</v>
      </c>
      <c r="D1060" s="201">
        <v>248.14226905861406</v>
      </c>
      <c r="F1060" s="204">
        <v>171.57085398611829</v>
      </c>
      <c r="G1060" s="204">
        <v>190.87866850662618</v>
      </c>
      <c r="I1060" s="204">
        <v>686.28341594447318</v>
      </c>
      <c r="J1060" s="204">
        <v>763.51467402650474</v>
      </c>
    </row>
    <row r="1061" spans="1:10" x14ac:dyDescent="0.2">
      <c r="A1061" s="200">
        <v>1057</v>
      </c>
      <c r="C1061" s="201">
        <v>214.51251746646565</v>
      </c>
      <c r="D1061" s="201">
        <v>248.14226905861406</v>
      </c>
      <c r="F1061" s="204">
        <v>171.6100139731725</v>
      </c>
      <c r="G1061" s="204">
        <v>190.87866850662618</v>
      </c>
      <c r="I1061" s="204">
        <v>686.44005589269</v>
      </c>
      <c r="J1061" s="204">
        <v>763.51467402650474</v>
      </c>
    </row>
    <row r="1062" spans="1:10" x14ac:dyDescent="0.2">
      <c r="A1062" s="200">
        <v>1058</v>
      </c>
      <c r="C1062" s="201">
        <v>214.56142116187578</v>
      </c>
      <c r="D1062" s="201">
        <v>248.14226905861406</v>
      </c>
      <c r="F1062" s="204">
        <v>171.64913692950066</v>
      </c>
      <c r="G1062" s="204">
        <v>190.87866850662618</v>
      </c>
      <c r="I1062" s="204">
        <v>686.59654771800263</v>
      </c>
      <c r="J1062" s="204">
        <v>763.51467402650474</v>
      </c>
    </row>
    <row r="1063" spans="1:10" x14ac:dyDescent="0.2">
      <c r="A1063" s="200">
        <v>1059</v>
      </c>
      <c r="C1063" s="201">
        <v>214.61027865633864</v>
      </c>
      <c r="D1063" s="201">
        <v>248.14226905861406</v>
      </c>
      <c r="F1063" s="204">
        <v>171.68822292507093</v>
      </c>
      <c r="G1063" s="204">
        <v>190.87866850662618</v>
      </c>
      <c r="I1063" s="204">
        <v>686.75289170028373</v>
      </c>
      <c r="J1063" s="204">
        <v>763.51467402650474</v>
      </c>
    </row>
    <row r="1064" spans="1:10" x14ac:dyDescent="0.2">
      <c r="A1064" s="200">
        <v>1060</v>
      </c>
      <c r="C1064" s="201">
        <v>214.65909003706699</v>
      </c>
      <c r="D1064" s="201">
        <v>248.14226905861406</v>
      </c>
      <c r="F1064" s="204">
        <v>171.72727202965359</v>
      </c>
      <c r="G1064" s="204">
        <v>190.87866850662618</v>
      </c>
      <c r="I1064" s="204">
        <v>686.90908811861436</v>
      </c>
      <c r="J1064" s="204">
        <v>763.51467402650474</v>
      </c>
    </row>
    <row r="1065" spans="1:10" x14ac:dyDescent="0.2">
      <c r="A1065" s="200">
        <v>1061</v>
      </c>
      <c r="C1065" s="201">
        <v>214.70785539102687</v>
      </c>
      <c r="D1065" s="201">
        <v>248.14226905861406</v>
      </c>
      <c r="F1065" s="204">
        <v>171.76628431282145</v>
      </c>
      <c r="G1065" s="204">
        <v>190.87866850662618</v>
      </c>
      <c r="I1065" s="204">
        <v>687.06513725128582</v>
      </c>
      <c r="J1065" s="204">
        <v>763.51467402650474</v>
      </c>
    </row>
    <row r="1066" spans="1:10" x14ac:dyDescent="0.2">
      <c r="A1066" s="200">
        <v>1062</v>
      </c>
      <c r="C1066" s="201">
        <v>214.75657480493859</v>
      </c>
      <c r="D1066" s="201">
        <v>248.14226905861406</v>
      </c>
      <c r="F1066" s="204">
        <v>171.80525984395086</v>
      </c>
      <c r="G1066" s="204">
        <v>190.87866850662618</v>
      </c>
      <c r="I1066" s="204">
        <v>687.22103937580346</v>
      </c>
      <c r="J1066" s="204">
        <v>763.51467402650474</v>
      </c>
    </row>
    <row r="1067" spans="1:10" x14ac:dyDescent="0.2">
      <c r="A1067" s="200">
        <v>1063</v>
      </c>
      <c r="C1067" s="201">
        <v>214.80524836527735</v>
      </c>
      <c r="D1067" s="201">
        <v>248.14226905861406</v>
      </c>
      <c r="F1067" s="204">
        <v>171.84419869222191</v>
      </c>
      <c r="G1067" s="204">
        <v>190.87866850662618</v>
      </c>
      <c r="I1067" s="204">
        <v>687.37679476888763</v>
      </c>
      <c r="J1067" s="204">
        <v>763.51467402650474</v>
      </c>
    </row>
    <row r="1068" spans="1:10" x14ac:dyDescent="0.2">
      <c r="A1068" s="200">
        <v>1064</v>
      </c>
      <c r="C1068" s="201">
        <v>214.85387615827494</v>
      </c>
      <c r="D1068" s="201">
        <v>248.14226905861406</v>
      </c>
      <c r="F1068" s="204">
        <v>171.88310092661996</v>
      </c>
      <c r="G1068" s="204">
        <v>190.87866850662618</v>
      </c>
      <c r="I1068" s="204">
        <v>687.53240370647984</v>
      </c>
      <c r="J1068" s="204">
        <v>763.51467402650474</v>
      </c>
    </row>
    <row r="1069" spans="1:10" x14ac:dyDescent="0.2">
      <c r="A1069" s="200">
        <v>1065</v>
      </c>
      <c r="C1069" s="201">
        <v>214.90245826991949</v>
      </c>
      <c r="D1069" s="201">
        <v>248.14226905861406</v>
      </c>
      <c r="F1069" s="204">
        <v>171.92196661593559</v>
      </c>
      <c r="G1069" s="204">
        <v>190.87866850662618</v>
      </c>
      <c r="I1069" s="204">
        <v>687.68786646374235</v>
      </c>
      <c r="J1069" s="204">
        <v>763.51467402650474</v>
      </c>
    </row>
    <row r="1070" spans="1:10" x14ac:dyDescent="0.2">
      <c r="A1070" s="200">
        <v>1066</v>
      </c>
      <c r="C1070" s="201">
        <v>214.95099478595756</v>
      </c>
      <c r="D1070" s="201">
        <v>248.14226905861406</v>
      </c>
      <c r="F1070" s="204">
        <v>171.96079582876604</v>
      </c>
      <c r="G1070" s="204">
        <v>190.87866850662618</v>
      </c>
      <c r="I1070" s="204">
        <v>687.84318331506415</v>
      </c>
      <c r="J1070" s="204">
        <v>763.51467402650474</v>
      </c>
    </row>
    <row r="1071" spans="1:10" x14ac:dyDescent="0.2">
      <c r="A1071" s="200">
        <v>1067</v>
      </c>
      <c r="C1071" s="201">
        <v>214.99948579189427</v>
      </c>
      <c r="D1071" s="201">
        <v>248.14226905861406</v>
      </c>
      <c r="F1071" s="204">
        <v>171.9995886335154</v>
      </c>
      <c r="G1071" s="204">
        <v>190.87866850662618</v>
      </c>
      <c r="I1071" s="204">
        <v>687.9983545340616</v>
      </c>
      <c r="J1071" s="204">
        <v>763.51467402650474</v>
      </c>
    </row>
    <row r="1072" spans="1:10" x14ac:dyDescent="0.2">
      <c r="A1072" s="200">
        <v>1068</v>
      </c>
      <c r="C1072" s="201">
        <v>215.04793137299444</v>
      </c>
      <c r="D1072" s="201">
        <v>248.14226905861406</v>
      </c>
      <c r="F1072" s="204">
        <v>172.03834509839552</v>
      </c>
      <c r="G1072" s="204">
        <v>190.87866850662618</v>
      </c>
      <c r="I1072" s="204">
        <v>688.1533803935821</v>
      </c>
      <c r="J1072" s="204">
        <v>763.51467402650474</v>
      </c>
    </row>
    <row r="1073" spans="1:10" x14ac:dyDescent="0.2">
      <c r="A1073" s="200">
        <v>1069</v>
      </c>
      <c r="C1073" s="201">
        <v>215.09633161428334</v>
      </c>
      <c r="D1073" s="201">
        <v>248.14226905861406</v>
      </c>
      <c r="F1073" s="204">
        <v>172.07706529142669</v>
      </c>
      <c r="G1073" s="204">
        <v>190.87866850662618</v>
      </c>
      <c r="I1073" s="204">
        <v>688.30826116570677</v>
      </c>
      <c r="J1073" s="204">
        <v>763.51467402650474</v>
      </c>
    </row>
    <row r="1074" spans="1:10" x14ac:dyDescent="0.2">
      <c r="A1074" s="200">
        <v>1070</v>
      </c>
      <c r="C1074" s="201">
        <v>215.14468660054817</v>
      </c>
      <c r="D1074" s="201">
        <v>248.14226905861406</v>
      </c>
      <c r="F1074" s="204">
        <v>172.11574928043851</v>
      </c>
      <c r="G1074" s="204">
        <v>190.87866850662618</v>
      </c>
      <c r="I1074" s="204">
        <v>688.46299712175403</v>
      </c>
      <c r="J1074" s="204">
        <v>763.51467402650474</v>
      </c>
    </row>
    <row r="1075" spans="1:10" x14ac:dyDescent="0.2">
      <c r="A1075" s="200">
        <v>1071</v>
      </c>
      <c r="C1075" s="201">
        <v>215.19299641633816</v>
      </c>
      <c r="D1075" s="201">
        <v>248.14226905861406</v>
      </c>
      <c r="F1075" s="204">
        <v>172.15439713307055</v>
      </c>
      <c r="G1075" s="204">
        <v>190.87866850662618</v>
      </c>
      <c r="I1075" s="204">
        <v>688.61758853228218</v>
      </c>
      <c r="J1075" s="204">
        <v>763.51467402650474</v>
      </c>
    </row>
    <row r="1076" spans="1:10" x14ac:dyDescent="0.2">
      <c r="A1076" s="200">
        <v>1072</v>
      </c>
      <c r="C1076" s="201">
        <v>215.24126114596595</v>
      </c>
      <c r="D1076" s="201">
        <v>248.14226905861406</v>
      </c>
      <c r="F1076" s="204">
        <v>172.19300891677278</v>
      </c>
      <c r="G1076" s="204">
        <v>190.87866850662618</v>
      </c>
      <c r="I1076" s="204">
        <v>688.77203566709113</v>
      </c>
      <c r="J1076" s="204">
        <v>763.51467402650474</v>
      </c>
    </row>
    <row r="1077" spans="1:10" x14ac:dyDescent="0.2">
      <c r="A1077" s="200">
        <v>1073</v>
      </c>
      <c r="C1077" s="201">
        <v>215.28948087350835</v>
      </c>
      <c r="D1077" s="201">
        <v>248.14226905861406</v>
      </c>
      <c r="F1077" s="204">
        <v>172.23158469880667</v>
      </c>
      <c r="G1077" s="204">
        <v>190.87866850662618</v>
      </c>
      <c r="I1077" s="204">
        <v>688.92633879522668</v>
      </c>
      <c r="J1077" s="204">
        <v>763.51467402650474</v>
      </c>
    </row>
    <row r="1078" spans="1:10" x14ac:dyDescent="0.2">
      <c r="A1078" s="200">
        <v>1074</v>
      </c>
      <c r="C1078" s="201">
        <v>215.33765568280711</v>
      </c>
      <c r="D1078" s="201">
        <v>248.14226905861406</v>
      </c>
      <c r="F1078" s="204">
        <v>172.27012454624568</v>
      </c>
      <c r="G1078" s="204">
        <v>190.87866850662618</v>
      </c>
      <c r="I1078" s="204">
        <v>689.08049818498273</v>
      </c>
      <c r="J1078" s="204">
        <v>763.51467402650474</v>
      </c>
    </row>
    <row r="1079" spans="1:10" x14ac:dyDescent="0.2">
      <c r="A1079" s="200">
        <v>1075</v>
      </c>
      <c r="C1079" s="201">
        <v>215.38578565746988</v>
      </c>
      <c r="D1079" s="201">
        <v>248.14226905861406</v>
      </c>
      <c r="F1079" s="204">
        <v>172.30862852597593</v>
      </c>
      <c r="G1079" s="204">
        <v>190.87866850662618</v>
      </c>
      <c r="I1079" s="204">
        <v>689.23451410390373</v>
      </c>
      <c r="J1079" s="204">
        <v>763.51467402650474</v>
      </c>
    </row>
    <row r="1080" spans="1:10" x14ac:dyDescent="0.2">
      <c r="A1080" s="200">
        <v>1076</v>
      </c>
      <c r="C1080" s="201">
        <v>215.43387088087141</v>
      </c>
      <c r="D1080" s="201">
        <v>248.14226905861406</v>
      </c>
      <c r="F1080" s="204">
        <v>172.34709670469712</v>
      </c>
      <c r="G1080" s="204">
        <v>190.87866850662618</v>
      </c>
      <c r="I1080" s="204">
        <v>689.38838681878849</v>
      </c>
      <c r="J1080" s="204">
        <v>763.51467402650474</v>
      </c>
    </row>
    <row r="1081" spans="1:10" x14ac:dyDescent="0.2">
      <c r="A1081" s="200">
        <v>1077</v>
      </c>
      <c r="C1081" s="201">
        <v>215.48191143615375</v>
      </c>
      <c r="D1081" s="201">
        <v>248.14226905861406</v>
      </c>
      <c r="F1081" s="204">
        <v>172.38552914892298</v>
      </c>
      <c r="G1081" s="204">
        <v>190.87866850662618</v>
      </c>
      <c r="I1081" s="204">
        <v>689.54211659569194</v>
      </c>
      <c r="J1081" s="204">
        <v>763.51467402650474</v>
      </c>
    </row>
    <row r="1082" spans="1:10" x14ac:dyDescent="0.2">
      <c r="A1082" s="200">
        <v>1078</v>
      </c>
      <c r="C1082" s="201">
        <v>215.52990740622744</v>
      </c>
      <c r="D1082" s="201">
        <v>248.14226905861406</v>
      </c>
      <c r="F1082" s="204">
        <v>172.42392592498197</v>
      </c>
      <c r="G1082" s="204">
        <v>190.87866850662618</v>
      </c>
      <c r="I1082" s="204">
        <v>689.69570369992789</v>
      </c>
      <c r="J1082" s="204">
        <v>763.51467402650474</v>
      </c>
    </row>
    <row r="1083" spans="1:10" x14ac:dyDescent="0.2">
      <c r="A1083" s="200">
        <v>1079</v>
      </c>
      <c r="C1083" s="201">
        <v>215.57785887377278</v>
      </c>
      <c r="D1083" s="201">
        <v>248.14226905861406</v>
      </c>
      <c r="F1083" s="204">
        <v>172.46228709901823</v>
      </c>
      <c r="G1083" s="204">
        <v>190.87866850662618</v>
      </c>
      <c r="I1083" s="204">
        <v>689.84914839607291</v>
      </c>
      <c r="J1083" s="204">
        <v>763.51467402650474</v>
      </c>
    </row>
    <row r="1084" spans="1:10" x14ac:dyDescent="0.2">
      <c r="A1084" s="200">
        <v>1080</v>
      </c>
      <c r="C1084" s="201">
        <v>215.62576592123992</v>
      </c>
      <c r="D1084" s="201">
        <v>248.14226905861406</v>
      </c>
      <c r="F1084" s="204">
        <v>172.50061273699191</v>
      </c>
      <c r="G1084" s="204">
        <v>190.87866850662618</v>
      </c>
      <c r="I1084" s="204">
        <v>690.00245094796765</v>
      </c>
      <c r="J1084" s="204">
        <v>763.51467402650474</v>
      </c>
    </row>
    <row r="1085" spans="1:10" x14ac:dyDescent="0.2">
      <c r="A1085" s="200">
        <v>1081</v>
      </c>
      <c r="C1085" s="201">
        <v>215.67362863085017</v>
      </c>
      <c r="D1085" s="201">
        <v>248.14226905861406</v>
      </c>
      <c r="F1085" s="204">
        <v>172.53890290468013</v>
      </c>
      <c r="G1085" s="204">
        <v>190.87866850662618</v>
      </c>
      <c r="I1085" s="204">
        <v>690.15561161872051</v>
      </c>
      <c r="J1085" s="204">
        <v>763.51467402650474</v>
      </c>
    </row>
    <row r="1086" spans="1:10" x14ac:dyDescent="0.2">
      <c r="A1086" s="200">
        <v>1082</v>
      </c>
      <c r="C1086" s="201">
        <v>215.72144708459686</v>
      </c>
      <c r="D1086" s="201">
        <v>248.14226905861406</v>
      </c>
      <c r="F1086" s="204">
        <v>172.57715766767748</v>
      </c>
      <c r="G1086" s="204">
        <v>190.87866850662618</v>
      </c>
      <c r="I1086" s="204">
        <v>690.30863067070993</v>
      </c>
      <c r="J1086" s="204">
        <v>763.51467402650474</v>
      </c>
    </row>
    <row r="1087" spans="1:10" x14ac:dyDescent="0.2">
      <c r="A1087" s="200">
        <v>1083</v>
      </c>
      <c r="C1087" s="201">
        <v>215.76922136424611</v>
      </c>
      <c r="D1087" s="201">
        <v>248.14226905861406</v>
      </c>
      <c r="F1087" s="204">
        <v>172.61537709139688</v>
      </c>
      <c r="G1087" s="204">
        <v>190.87866850662618</v>
      </c>
      <c r="I1087" s="204">
        <v>690.46150836558752</v>
      </c>
      <c r="J1087" s="204">
        <v>763.51467402650474</v>
      </c>
    </row>
    <row r="1088" spans="1:10" x14ac:dyDescent="0.2">
      <c r="A1088" s="200">
        <v>1084</v>
      </c>
      <c r="C1088" s="201">
        <v>215.81695155133744</v>
      </c>
      <c r="D1088" s="201">
        <v>248.14226905861406</v>
      </c>
      <c r="F1088" s="204">
        <v>172.65356124106998</v>
      </c>
      <c r="G1088" s="204">
        <v>190.87866850662618</v>
      </c>
      <c r="I1088" s="204">
        <v>690.61424496427992</v>
      </c>
      <c r="J1088" s="204">
        <v>763.51467402650474</v>
      </c>
    </row>
    <row r="1089" spans="1:10" x14ac:dyDescent="0.2">
      <c r="A1089" s="200">
        <v>1085</v>
      </c>
      <c r="C1089" s="201">
        <v>215.86463772718506</v>
      </c>
      <c r="D1089" s="201">
        <v>248.14226905861406</v>
      </c>
      <c r="F1089" s="204">
        <v>172.69171018174808</v>
      </c>
      <c r="G1089" s="204">
        <v>190.87866850662618</v>
      </c>
      <c r="I1089" s="204">
        <v>690.76684072699231</v>
      </c>
      <c r="J1089" s="204">
        <v>763.51467402650474</v>
      </c>
    </row>
    <row r="1090" spans="1:10" x14ac:dyDescent="0.2">
      <c r="A1090" s="200">
        <v>1086</v>
      </c>
      <c r="C1090" s="201">
        <v>215.91227997287825</v>
      </c>
      <c r="D1090" s="201">
        <v>248.14226905861406</v>
      </c>
      <c r="F1090" s="204">
        <v>172.72982397830262</v>
      </c>
      <c r="G1090" s="204">
        <v>190.87866850662618</v>
      </c>
      <c r="I1090" s="204">
        <v>690.91929591321048</v>
      </c>
      <c r="J1090" s="204">
        <v>763.51467402650474</v>
      </c>
    </row>
    <row r="1091" spans="1:10" x14ac:dyDescent="0.2">
      <c r="A1091" s="200">
        <v>1087</v>
      </c>
      <c r="C1091" s="201">
        <v>215.95987836928256</v>
      </c>
      <c r="D1091" s="201">
        <v>248.14226905861406</v>
      </c>
      <c r="F1091" s="204">
        <v>172.76790269542605</v>
      </c>
      <c r="G1091" s="204">
        <v>190.87866850662618</v>
      </c>
      <c r="I1091" s="204">
        <v>691.07161078170418</v>
      </c>
      <c r="J1091" s="204">
        <v>763.51467402650474</v>
      </c>
    </row>
    <row r="1092" spans="1:10" x14ac:dyDescent="0.2">
      <c r="A1092" s="200">
        <v>1088</v>
      </c>
      <c r="C1092" s="201">
        <v>216.0074329970403</v>
      </c>
      <c r="D1092" s="201">
        <v>248.14226905861406</v>
      </c>
      <c r="F1092" s="204">
        <v>172.8059463976322</v>
      </c>
      <c r="G1092" s="204">
        <v>190.87866850662618</v>
      </c>
      <c r="I1092" s="204">
        <v>691.22378559052879</v>
      </c>
      <c r="J1092" s="204">
        <v>763.51467402650474</v>
      </c>
    </row>
    <row r="1093" spans="1:10" x14ac:dyDescent="0.2">
      <c r="A1093" s="200">
        <v>1089</v>
      </c>
      <c r="C1093" s="201">
        <v>216.05494393657156</v>
      </c>
      <c r="D1093" s="201">
        <v>248.14226905861406</v>
      </c>
      <c r="F1093" s="204">
        <v>172.84395514925725</v>
      </c>
      <c r="G1093" s="204">
        <v>190.87866850662618</v>
      </c>
      <c r="I1093" s="204">
        <v>691.37582059702902</v>
      </c>
      <c r="J1093" s="204">
        <v>763.51467402650474</v>
      </c>
    </row>
    <row r="1094" spans="1:10" x14ac:dyDescent="0.2">
      <c r="A1094" s="200">
        <v>1090</v>
      </c>
      <c r="C1094" s="201">
        <v>216.10241126807517</v>
      </c>
      <c r="D1094" s="201">
        <v>248.14226905861406</v>
      </c>
      <c r="F1094" s="204">
        <v>172.88192901446013</v>
      </c>
      <c r="G1094" s="204">
        <v>190.87866850662618</v>
      </c>
      <c r="I1094" s="204">
        <v>691.52771605784051</v>
      </c>
      <c r="J1094" s="204">
        <v>763.51467402650474</v>
      </c>
    </row>
    <row r="1095" spans="1:10" x14ac:dyDescent="0.2">
      <c r="A1095" s="200">
        <v>1091</v>
      </c>
      <c r="C1095" s="201">
        <v>216.14983507152911</v>
      </c>
      <c r="D1095" s="201">
        <v>248.14226905861406</v>
      </c>
      <c r="F1095" s="204">
        <v>172.91986805722331</v>
      </c>
      <c r="G1095" s="204">
        <v>190.87866850662618</v>
      </c>
      <c r="I1095" s="204">
        <v>691.67947222889325</v>
      </c>
      <c r="J1095" s="204">
        <v>763.51467402650474</v>
      </c>
    </row>
    <row r="1096" spans="1:10" x14ac:dyDescent="0.2">
      <c r="A1096" s="200">
        <v>1092</v>
      </c>
      <c r="C1096" s="201">
        <v>216.1972154266916</v>
      </c>
      <c r="D1096" s="201">
        <v>248.14226905861406</v>
      </c>
      <c r="F1096" s="204">
        <v>172.95777234135326</v>
      </c>
      <c r="G1096" s="204">
        <v>190.87866850662618</v>
      </c>
      <c r="I1096" s="204">
        <v>691.83108936541305</v>
      </c>
      <c r="J1096" s="204">
        <v>763.51467402650474</v>
      </c>
    </row>
    <row r="1097" spans="1:10" x14ac:dyDescent="0.2">
      <c r="A1097" s="200">
        <v>1093</v>
      </c>
      <c r="C1097" s="201">
        <v>216.24455241310187</v>
      </c>
      <c r="D1097" s="201">
        <v>248.14226905861406</v>
      </c>
      <c r="F1097" s="204">
        <v>172.99564193048153</v>
      </c>
      <c r="G1097" s="204">
        <v>190.87866850662618</v>
      </c>
      <c r="I1097" s="204">
        <v>691.9825677219261</v>
      </c>
      <c r="J1097" s="204">
        <v>763.51467402650474</v>
      </c>
    </row>
    <row r="1098" spans="1:10" x14ac:dyDescent="0.2">
      <c r="A1098" s="200">
        <v>1094</v>
      </c>
      <c r="C1098" s="201">
        <v>216.29184611008102</v>
      </c>
      <c r="D1098" s="201">
        <v>248.14226905861406</v>
      </c>
      <c r="F1098" s="204">
        <v>173.0334768880648</v>
      </c>
      <c r="G1098" s="204">
        <v>190.87866850662618</v>
      </c>
      <c r="I1098" s="204">
        <v>692.13390755225919</v>
      </c>
      <c r="J1098" s="204">
        <v>763.51467402650474</v>
      </c>
    </row>
    <row r="1099" spans="1:10" x14ac:dyDescent="0.2">
      <c r="A1099" s="200">
        <v>1095</v>
      </c>
      <c r="C1099" s="201">
        <v>216.33909659673247</v>
      </c>
      <c r="D1099" s="201">
        <v>248.14226905861406</v>
      </c>
      <c r="F1099" s="204">
        <v>173.071277277386</v>
      </c>
      <c r="G1099" s="204">
        <v>190.87866850662618</v>
      </c>
      <c r="I1099" s="204">
        <v>692.28510910954401</v>
      </c>
      <c r="J1099" s="204">
        <v>763.51467402650474</v>
      </c>
    </row>
    <row r="1100" spans="1:10" x14ac:dyDescent="0.2">
      <c r="A1100" s="200">
        <v>1096</v>
      </c>
      <c r="C1100" s="201">
        <v>216.38630395194343</v>
      </c>
      <c r="D1100" s="201">
        <v>248.14226905861406</v>
      </c>
      <c r="F1100" s="204">
        <v>173.10904316155475</v>
      </c>
      <c r="G1100" s="204">
        <v>190.87866850662618</v>
      </c>
      <c r="I1100" s="204">
        <v>692.43617264621901</v>
      </c>
      <c r="J1100" s="204">
        <v>763.51467402650474</v>
      </c>
    </row>
    <row r="1101" spans="1:10" x14ac:dyDescent="0.2">
      <c r="A1101" s="200">
        <v>1097</v>
      </c>
      <c r="C1101" s="201">
        <v>216.43346825438476</v>
      </c>
      <c r="D1101" s="201">
        <v>248.14226905861406</v>
      </c>
      <c r="F1101" s="204">
        <v>173.14677460350779</v>
      </c>
      <c r="G1101" s="204">
        <v>190.87866850662618</v>
      </c>
      <c r="I1101" s="204">
        <v>692.58709841403117</v>
      </c>
      <c r="J1101" s="204">
        <v>763.51467402650474</v>
      </c>
    </row>
    <row r="1102" spans="1:10" x14ac:dyDescent="0.2">
      <c r="A1102" s="200">
        <v>1098</v>
      </c>
      <c r="C1102" s="201">
        <v>216.48058958251269</v>
      </c>
      <c r="D1102" s="201">
        <v>248.14226905861406</v>
      </c>
      <c r="F1102" s="204">
        <v>173.18447166601015</v>
      </c>
      <c r="G1102" s="204">
        <v>190.87866850662618</v>
      </c>
      <c r="I1102" s="204">
        <v>692.73788666404062</v>
      </c>
      <c r="J1102" s="204">
        <v>763.51467402650474</v>
      </c>
    </row>
    <row r="1103" spans="1:10" x14ac:dyDescent="0.2">
      <c r="A1103" s="200">
        <v>1099</v>
      </c>
      <c r="C1103" s="201">
        <v>216.52766801456909</v>
      </c>
      <c r="D1103" s="201">
        <v>248.14226905861406</v>
      </c>
      <c r="F1103" s="204">
        <v>173.22213441165528</v>
      </c>
      <c r="G1103" s="204">
        <v>190.87866850662618</v>
      </c>
      <c r="I1103" s="204">
        <v>692.8885376466211</v>
      </c>
      <c r="J1103" s="204">
        <v>763.51467402650474</v>
      </c>
    </row>
    <row r="1104" spans="1:10" x14ac:dyDescent="0.2">
      <c r="A1104" s="200">
        <v>1100</v>
      </c>
      <c r="C1104" s="201">
        <v>216.57470362858214</v>
      </c>
      <c r="D1104" s="201">
        <v>248.14226905861406</v>
      </c>
      <c r="F1104" s="204">
        <v>173.2597629028657</v>
      </c>
      <c r="G1104" s="204">
        <v>190.87866850662618</v>
      </c>
      <c r="I1104" s="204">
        <v>693.03905161146281</v>
      </c>
      <c r="J1104" s="204">
        <v>763.51467402650474</v>
      </c>
    </row>
    <row r="1105" spans="1:10" x14ac:dyDescent="0.2">
      <c r="A1105" s="200">
        <v>1101</v>
      </c>
      <c r="C1105" s="201">
        <v>216.62169650236771</v>
      </c>
      <c r="D1105" s="201">
        <v>248.14226905861406</v>
      </c>
      <c r="F1105" s="204">
        <v>173.29735720189416</v>
      </c>
      <c r="G1105" s="204">
        <v>190.87866850662618</v>
      </c>
      <c r="I1105" s="204">
        <v>693.18942880757663</v>
      </c>
      <c r="J1105" s="204">
        <v>763.51467402650474</v>
      </c>
    </row>
    <row r="1106" spans="1:10" x14ac:dyDescent="0.2">
      <c r="A1106" s="200">
        <v>1102</v>
      </c>
      <c r="C1106" s="201">
        <v>216.66864671352926</v>
      </c>
      <c r="D1106" s="201">
        <v>248.14226905861406</v>
      </c>
      <c r="F1106" s="204">
        <v>173.33491737082338</v>
      </c>
      <c r="G1106" s="204">
        <v>190.87866850662618</v>
      </c>
      <c r="I1106" s="204">
        <v>693.33966948329351</v>
      </c>
      <c r="J1106" s="204">
        <v>763.51467402650474</v>
      </c>
    </row>
    <row r="1107" spans="1:10" x14ac:dyDescent="0.2">
      <c r="A1107" s="200">
        <v>1103</v>
      </c>
      <c r="C1107" s="201">
        <v>216.71555433945949</v>
      </c>
      <c r="D1107" s="201">
        <v>248.14226905861406</v>
      </c>
      <c r="F1107" s="204">
        <v>173.37244347156758</v>
      </c>
      <c r="G1107" s="204">
        <v>190.87866850662618</v>
      </c>
      <c r="I1107" s="204">
        <v>693.48977388627031</v>
      </c>
      <c r="J1107" s="204">
        <v>763.51467402650474</v>
      </c>
    </row>
    <row r="1108" spans="1:10" x14ac:dyDescent="0.2">
      <c r="A1108" s="200">
        <v>1104</v>
      </c>
      <c r="C1108" s="201">
        <v>216.76241945734043</v>
      </c>
      <c r="D1108" s="201">
        <v>248.14226905861406</v>
      </c>
      <c r="F1108" s="204">
        <v>173.40993556587236</v>
      </c>
      <c r="G1108" s="204">
        <v>190.87866850662618</v>
      </c>
      <c r="I1108" s="204">
        <v>693.63974226348944</v>
      </c>
      <c r="J1108" s="204">
        <v>763.51467402650474</v>
      </c>
    </row>
    <row r="1109" spans="1:10" x14ac:dyDescent="0.2">
      <c r="A1109" s="200">
        <v>1105</v>
      </c>
      <c r="C1109" s="201">
        <v>216.8092421441446</v>
      </c>
      <c r="D1109" s="201">
        <v>248.14226905861406</v>
      </c>
      <c r="F1109" s="204">
        <v>173.44739371531571</v>
      </c>
      <c r="G1109" s="204">
        <v>190.87866850662618</v>
      </c>
      <c r="I1109" s="204">
        <v>693.78957486126285</v>
      </c>
      <c r="J1109" s="204">
        <v>763.51467402650474</v>
      </c>
    </row>
    <row r="1110" spans="1:10" x14ac:dyDescent="0.2">
      <c r="A1110" s="200">
        <v>1106</v>
      </c>
      <c r="C1110" s="201">
        <v>216.8560224766357</v>
      </c>
      <c r="D1110" s="201">
        <v>248.14226905861406</v>
      </c>
      <c r="F1110" s="204">
        <v>173.48481798130857</v>
      </c>
      <c r="G1110" s="204">
        <v>190.87866850662618</v>
      </c>
      <c r="I1110" s="204">
        <v>693.93927192523427</v>
      </c>
      <c r="J1110" s="204">
        <v>763.51467402650474</v>
      </c>
    </row>
    <row r="1111" spans="1:10" x14ac:dyDescent="0.2">
      <c r="A1111" s="200">
        <v>1107</v>
      </c>
      <c r="C1111" s="201">
        <v>216.90276053136904</v>
      </c>
      <c r="D1111" s="201">
        <v>248.14226905861406</v>
      </c>
      <c r="F1111" s="204">
        <v>173.52220842509522</v>
      </c>
      <c r="G1111" s="204">
        <v>190.87866850662618</v>
      </c>
      <c r="I1111" s="204">
        <v>694.08883370038086</v>
      </c>
      <c r="J1111" s="204">
        <v>763.51467402650474</v>
      </c>
    </row>
    <row r="1112" spans="1:10" x14ac:dyDescent="0.2">
      <c r="A1112" s="200">
        <v>1108</v>
      </c>
      <c r="C1112" s="201">
        <v>216.94945638469284</v>
      </c>
      <c r="D1112" s="201">
        <v>248.14226905861406</v>
      </c>
      <c r="F1112" s="204">
        <v>173.55956510775431</v>
      </c>
      <c r="G1112" s="204">
        <v>190.87866850662618</v>
      </c>
      <c r="I1112" s="204">
        <v>694.23826043101724</v>
      </c>
      <c r="J1112" s="204">
        <v>763.51467402650474</v>
      </c>
    </row>
    <row r="1113" spans="1:10" x14ac:dyDescent="0.2">
      <c r="A1113" s="200">
        <v>1109</v>
      </c>
      <c r="C1113" s="201">
        <v>216.99611011274854</v>
      </c>
      <c r="D1113" s="201">
        <v>248.14226905861406</v>
      </c>
      <c r="F1113" s="204">
        <v>173.59688809019886</v>
      </c>
      <c r="G1113" s="204">
        <v>190.87866850662618</v>
      </c>
      <c r="I1113" s="204">
        <v>694.38755236079544</v>
      </c>
      <c r="J1113" s="204">
        <v>763.51467402650474</v>
      </c>
    </row>
    <row r="1114" spans="1:10" x14ac:dyDescent="0.2">
      <c r="A1114" s="200">
        <v>1110</v>
      </c>
      <c r="C1114" s="201">
        <v>217.04272179147179</v>
      </c>
      <c r="D1114" s="201">
        <v>248.14226905861406</v>
      </c>
      <c r="F1114" s="204">
        <v>173.6341774331774</v>
      </c>
      <c r="G1114" s="204">
        <v>190.87866850662618</v>
      </c>
      <c r="I1114" s="204">
        <v>694.5367097327096</v>
      </c>
      <c r="J1114" s="204">
        <v>763.51467402650474</v>
      </c>
    </row>
    <row r="1115" spans="1:10" x14ac:dyDescent="0.2">
      <c r="A1115" s="200">
        <v>1111</v>
      </c>
      <c r="C1115" s="201">
        <v>217.08929149659309</v>
      </c>
      <c r="D1115" s="201">
        <v>248.14226905861406</v>
      </c>
      <c r="F1115" s="204">
        <v>173.67143319727447</v>
      </c>
      <c r="G1115" s="204">
        <v>190.87866850662618</v>
      </c>
      <c r="I1115" s="204">
        <v>694.68573278909787</v>
      </c>
      <c r="J1115" s="204">
        <v>763.51467402650474</v>
      </c>
    </row>
    <row r="1116" spans="1:10" x14ac:dyDescent="0.2">
      <c r="A1116" s="200">
        <v>1112</v>
      </c>
      <c r="C1116" s="201">
        <v>217.13581930363839</v>
      </c>
      <c r="D1116" s="201">
        <v>248.14226905861406</v>
      </c>
      <c r="F1116" s="204">
        <v>173.70865544291067</v>
      </c>
      <c r="G1116" s="204">
        <v>190.87866850662618</v>
      </c>
      <c r="I1116" s="204">
        <v>694.83462177164267</v>
      </c>
      <c r="J1116" s="204">
        <v>763.51467402650474</v>
      </c>
    </row>
    <row r="1117" spans="1:10" x14ac:dyDescent="0.2">
      <c r="A1117" s="200">
        <v>1113</v>
      </c>
      <c r="C1117" s="201">
        <v>217.18230528793012</v>
      </c>
      <c r="D1117" s="201">
        <v>248.14226905861406</v>
      </c>
      <c r="F1117" s="204">
        <v>173.74584423034409</v>
      </c>
      <c r="G1117" s="204">
        <v>190.87866850662618</v>
      </c>
      <c r="I1117" s="204">
        <v>694.98337692137636</v>
      </c>
      <c r="J1117" s="204">
        <v>763.51467402650474</v>
      </c>
    </row>
    <row r="1118" spans="1:10" x14ac:dyDescent="0.2">
      <c r="A1118" s="200">
        <v>1114</v>
      </c>
      <c r="C1118" s="201">
        <v>217.22874952458781</v>
      </c>
      <c r="D1118" s="201">
        <v>248.14226905861406</v>
      </c>
      <c r="F1118" s="204">
        <v>173.78299961967025</v>
      </c>
      <c r="G1118" s="204">
        <v>190.87866850662618</v>
      </c>
      <c r="I1118" s="204">
        <v>695.131998478681</v>
      </c>
      <c r="J1118" s="204">
        <v>763.51467402650474</v>
      </c>
    </row>
    <row r="1119" spans="1:10" x14ac:dyDescent="0.2">
      <c r="A1119" s="200">
        <v>1115</v>
      </c>
      <c r="C1119" s="201">
        <v>217.27515208852873</v>
      </c>
      <c r="D1119" s="201">
        <v>248.14226905861406</v>
      </c>
      <c r="F1119" s="204">
        <v>173.82012167082297</v>
      </c>
      <c r="G1119" s="204">
        <v>190.87866850662618</v>
      </c>
      <c r="I1119" s="204">
        <v>695.28048668329188</v>
      </c>
      <c r="J1119" s="204">
        <v>763.51467402650474</v>
      </c>
    </row>
    <row r="1120" spans="1:10" x14ac:dyDescent="0.2">
      <c r="A1120" s="200">
        <v>1116</v>
      </c>
      <c r="C1120" s="201">
        <v>217.32151305446851</v>
      </c>
      <c r="D1120" s="201">
        <v>248.14226905861406</v>
      </c>
      <c r="F1120" s="204">
        <v>173.85721044357484</v>
      </c>
      <c r="G1120" s="204">
        <v>190.87866850662618</v>
      </c>
      <c r="I1120" s="204">
        <v>695.42884177429937</v>
      </c>
      <c r="J1120" s="204">
        <v>763.51467402650474</v>
      </c>
    </row>
    <row r="1121" spans="1:10" x14ac:dyDescent="0.2">
      <c r="A1121" s="200">
        <v>1117</v>
      </c>
      <c r="C1121" s="201">
        <v>217.3678324969224</v>
      </c>
      <c r="D1121" s="201">
        <v>248.14226905861406</v>
      </c>
      <c r="F1121" s="204">
        <v>173.89426599753793</v>
      </c>
      <c r="G1121" s="204">
        <v>190.87866850662618</v>
      </c>
      <c r="I1121" s="204">
        <v>695.57706399015171</v>
      </c>
      <c r="J1121" s="204">
        <v>763.51467402650474</v>
      </c>
    </row>
    <row r="1122" spans="1:10" x14ac:dyDescent="0.2">
      <c r="A1122" s="200">
        <v>1118</v>
      </c>
      <c r="C1122" s="201">
        <v>217.41411049020519</v>
      </c>
      <c r="D1122" s="201">
        <v>248.14226905861406</v>
      </c>
      <c r="F1122" s="204">
        <v>173.93128839216413</v>
      </c>
      <c r="G1122" s="204">
        <v>190.87866850662618</v>
      </c>
      <c r="I1122" s="204">
        <v>695.72515356865654</v>
      </c>
      <c r="J1122" s="204">
        <v>763.51467402650474</v>
      </c>
    </row>
    <row r="1123" spans="1:10" x14ac:dyDescent="0.2">
      <c r="A1123" s="200">
        <v>1119</v>
      </c>
      <c r="C1123" s="201">
        <v>217.46034710843256</v>
      </c>
      <c r="D1123" s="201">
        <v>248.14226905861406</v>
      </c>
      <c r="F1123" s="204">
        <v>173.96827768674603</v>
      </c>
      <c r="G1123" s="204">
        <v>190.87866850662618</v>
      </c>
      <c r="I1123" s="204">
        <v>695.87311074698414</v>
      </c>
      <c r="J1123" s="204">
        <v>763.51467402650474</v>
      </c>
    </row>
    <row r="1124" spans="1:10" x14ac:dyDescent="0.2">
      <c r="A1124" s="200">
        <v>1120</v>
      </c>
      <c r="C1124" s="201">
        <v>217.50654242552159</v>
      </c>
      <c r="D1124" s="201">
        <v>248.14226905861406</v>
      </c>
      <c r="F1124" s="204">
        <v>174.0052339404173</v>
      </c>
      <c r="G1124" s="204">
        <v>190.87866850662618</v>
      </c>
      <c r="I1124" s="204">
        <v>696.02093576166919</v>
      </c>
      <c r="J1124" s="204">
        <v>763.51467402650474</v>
      </c>
    </row>
    <row r="1125" spans="1:10" x14ac:dyDescent="0.2">
      <c r="A1125" s="200">
        <v>1121</v>
      </c>
      <c r="C1125" s="201">
        <v>217.55269651519143</v>
      </c>
      <c r="D1125" s="201">
        <v>248.14226905861406</v>
      </c>
      <c r="F1125" s="204">
        <v>174.04215721215317</v>
      </c>
      <c r="G1125" s="204">
        <v>190.87866850662618</v>
      </c>
      <c r="I1125" s="204">
        <v>696.16862884861268</v>
      </c>
      <c r="J1125" s="204">
        <v>763.51467402650474</v>
      </c>
    </row>
    <row r="1126" spans="1:10" x14ac:dyDescent="0.2">
      <c r="A1126" s="200">
        <v>1122</v>
      </c>
      <c r="C1126" s="201">
        <v>217.59880945096393</v>
      </c>
      <c r="D1126" s="201">
        <v>248.14226905861406</v>
      </c>
      <c r="F1126" s="204">
        <v>174.07904756077116</v>
      </c>
      <c r="G1126" s="204">
        <v>190.87866850662618</v>
      </c>
      <c r="I1126" s="204">
        <v>696.31619024308463</v>
      </c>
      <c r="J1126" s="204">
        <v>763.51467402650474</v>
      </c>
    </row>
    <row r="1127" spans="1:10" x14ac:dyDescent="0.2">
      <c r="A1127" s="200">
        <v>1123</v>
      </c>
      <c r="C1127" s="201">
        <v>217.64488130616473</v>
      </c>
      <c r="D1127" s="201">
        <v>248.14226905861406</v>
      </c>
      <c r="F1127" s="204">
        <v>174.11590504493176</v>
      </c>
      <c r="G1127" s="204">
        <v>190.87866850662618</v>
      </c>
      <c r="I1127" s="204">
        <v>696.46362017972706</v>
      </c>
      <c r="J1127" s="204">
        <v>763.51467402650474</v>
      </c>
    </row>
    <row r="1128" spans="1:10" x14ac:dyDescent="0.2">
      <c r="A1128" s="200">
        <v>1124</v>
      </c>
      <c r="C1128" s="201">
        <v>217.69091215392331</v>
      </c>
      <c r="D1128" s="201">
        <v>248.14226905861406</v>
      </c>
      <c r="F1128" s="204">
        <v>174.15272972313863</v>
      </c>
      <c r="G1128" s="204">
        <v>190.87866850662618</v>
      </c>
      <c r="I1128" s="204">
        <v>696.61091889255454</v>
      </c>
      <c r="J1128" s="204">
        <v>763.51467402650474</v>
      </c>
    </row>
    <row r="1129" spans="1:10" x14ac:dyDescent="0.2">
      <c r="A1129" s="200">
        <v>1125</v>
      </c>
      <c r="C1129" s="201">
        <v>217.73690206717421</v>
      </c>
      <c r="D1129" s="201">
        <v>248.14226905861406</v>
      </c>
      <c r="F1129" s="204">
        <v>174.18952165373938</v>
      </c>
      <c r="G1129" s="204">
        <v>190.87866850662618</v>
      </c>
      <c r="I1129" s="204">
        <v>696.75808661495751</v>
      </c>
      <c r="J1129" s="204">
        <v>763.51467402650474</v>
      </c>
    </row>
    <row r="1130" spans="1:10" x14ac:dyDescent="0.2">
      <c r="A1130" s="200">
        <v>1126</v>
      </c>
      <c r="C1130" s="201">
        <v>217.78285111865773</v>
      </c>
      <c r="D1130" s="201">
        <v>248.14226905861406</v>
      </c>
      <c r="F1130" s="204">
        <v>174.22628089492619</v>
      </c>
      <c r="G1130" s="204">
        <v>190.87866850662618</v>
      </c>
      <c r="I1130" s="204">
        <v>696.90512357970476</v>
      </c>
      <c r="J1130" s="204">
        <v>763.51467402650474</v>
      </c>
    </row>
    <row r="1131" spans="1:10" x14ac:dyDescent="0.2">
      <c r="A1131" s="200">
        <v>1127</v>
      </c>
      <c r="C1131" s="201">
        <v>217.82875938092008</v>
      </c>
      <c r="D1131" s="201">
        <v>248.14226905861406</v>
      </c>
      <c r="F1131" s="204">
        <v>174.26300750473607</v>
      </c>
      <c r="G1131" s="204">
        <v>190.87866850662618</v>
      </c>
      <c r="I1131" s="204">
        <v>697.05203001894427</v>
      </c>
      <c r="J1131" s="204">
        <v>763.51467402650474</v>
      </c>
    </row>
    <row r="1132" spans="1:10" x14ac:dyDescent="0.2">
      <c r="A1132" s="200">
        <v>1128</v>
      </c>
      <c r="C1132" s="201">
        <v>217.87462692631482</v>
      </c>
      <c r="D1132" s="201">
        <v>248.14226905861406</v>
      </c>
      <c r="F1132" s="204">
        <v>174.29970154105183</v>
      </c>
      <c r="G1132" s="204">
        <v>190.87866850662618</v>
      </c>
      <c r="I1132" s="204">
        <v>697.19880616420733</v>
      </c>
      <c r="J1132" s="204">
        <v>763.51467402650474</v>
      </c>
    </row>
    <row r="1133" spans="1:10" x14ac:dyDescent="0.2">
      <c r="A1133" s="200">
        <v>1129</v>
      </c>
      <c r="C1133" s="201">
        <v>217.92045382700292</v>
      </c>
      <c r="D1133" s="201">
        <v>248.14226905861406</v>
      </c>
      <c r="F1133" s="204">
        <v>174.33636306160233</v>
      </c>
      <c r="G1133" s="204">
        <v>190.87866850662618</v>
      </c>
      <c r="I1133" s="204">
        <v>697.34545224640931</v>
      </c>
      <c r="J1133" s="204">
        <v>763.51467402650474</v>
      </c>
    </row>
    <row r="1134" spans="1:10" x14ac:dyDescent="0.2">
      <c r="A1134" s="200">
        <v>1130</v>
      </c>
      <c r="C1134" s="201">
        <v>217.96624015495382</v>
      </c>
      <c r="D1134" s="201">
        <v>248.14226905861406</v>
      </c>
      <c r="F1134" s="204">
        <v>174.37299212396306</v>
      </c>
      <c r="G1134" s="204">
        <v>190.87866850662618</v>
      </c>
      <c r="I1134" s="204">
        <v>697.49196849585223</v>
      </c>
      <c r="J1134" s="204">
        <v>763.51467402650474</v>
      </c>
    </row>
    <row r="1135" spans="1:10" x14ac:dyDescent="0.2">
      <c r="A1135" s="200">
        <v>1131</v>
      </c>
      <c r="C1135" s="201">
        <v>218.01198598194597</v>
      </c>
      <c r="D1135" s="201">
        <v>248.14226905861406</v>
      </c>
      <c r="F1135" s="204">
        <v>174.40958878555676</v>
      </c>
      <c r="G1135" s="204">
        <v>190.87866850662618</v>
      </c>
      <c r="I1135" s="204">
        <v>697.63835514222706</v>
      </c>
      <c r="J1135" s="204">
        <v>763.51467402650474</v>
      </c>
    </row>
    <row r="1136" spans="1:10" x14ac:dyDescent="0.2">
      <c r="A1136" s="200">
        <v>1132</v>
      </c>
      <c r="C1136" s="201">
        <v>218.05769137956739</v>
      </c>
      <c r="D1136" s="201">
        <v>248.14226905861406</v>
      </c>
      <c r="F1136" s="204">
        <v>174.4461531036539</v>
      </c>
      <c r="G1136" s="204">
        <v>190.87866850662618</v>
      </c>
      <c r="I1136" s="204">
        <v>697.78461241461559</v>
      </c>
      <c r="J1136" s="204">
        <v>763.51467402650474</v>
      </c>
    </row>
    <row r="1137" spans="1:10" x14ac:dyDescent="0.2">
      <c r="A1137" s="200">
        <v>1133</v>
      </c>
      <c r="C1137" s="201">
        <v>218.1033564192166</v>
      </c>
      <c r="D1137" s="201">
        <v>248.14226905861406</v>
      </c>
      <c r="F1137" s="204">
        <v>174.48268513537329</v>
      </c>
      <c r="G1137" s="204">
        <v>190.87866850662618</v>
      </c>
      <c r="I1137" s="204">
        <v>697.93074054149315</v>
      </c>
      <c r="J1137" s="204">
        <v>763.51467402650474</v>
      </c>
    </row>
    <row r="1138" spans="1:10" x14ac:dyDescent="0.2">
      <c r="A1138" s="200">
        <v>1134</v>
      </c>
      <c r="C1138" s="201">
        <v>218.14898117210296</v>
      </c>
      <c r="D1138" s="201">
        <v>248.14226905861406</v>
      </c>
      <c r="F1138" s="204">
        <v>174.51918493768238</v>
      </c>
      <c r="G1138" s="204">
        <v>190.87866850662618</v>
      </c>
      <c r="I1138" s="204">
        <v>698.07673975072953</v>
      </c>
      <c r="J1138" s="204">
        <v>763.51467402650474</v>
      </c>
    </row>
    <row r="1139" spans="1:10" x14ac:dyDescent="0.2">
      <c r="A1139" s="200">
        <v>1135</v>
      </c>
      <c r="C1139" s="201">
        <v>218.19456570924791</v>
      </c>
      <c r="D1139" s="201">
        <v>248.14226905861406</v>
      </c>
      <c r="F1139" s="204">
        <v>174.55565256739831</v>
      </c>
      <c r="G1139" s="204">
        <v>190.87866850662618</v>
      </c>
      <c r="I1139" s="204">
        <v>698.22261026959325</v>
      </c>
      <c r="J1139" s="204">
        <v>763.51467402650474</v>
      </c>
    </row>
    <row r="1140" spans="1:10" x14ac:dyDescent="0.2">
      <c r="A1140" s="200">
        <v>1136</v>
      </c>
      <c r="C1140" s="201">
        <v>218.24011010148479</v>
      </c>
      <c r="D1140" s="201">
        <v>248.14226905861406</v>
      </c>
      <c r="F1140" s="204">
        <v>174.59208808118782</v>
      </c>
      <c r="G1140" s="204">
        <v>190.87866850662618</v>
      </c>
      <c r="I1140" s="204">
        <v>698.3683523247513</v>
      </c>
      <c r="J1140" s="204">
        <v>763.51467402650474</v>
      </c>
    </row>
    <row r="1141" spans="1:10" x14ac:dyDescent="0.2">
      <c r="A1141" s="200">
        <v>1137</v>
      </c>
      <c r="C1141" s="201">
        <v>218.28561441946019</v>
      </c>
      <c r="D1141" s="201">
        <v>248.14226905861406</v>
      </c>
      <c r="F1141" s="204">
        <v>174.62849153556814</v>
      </c>
      <c r="G1141" s="204">
        <v>190.87866850662618</v>
      </c>
      <c r="I1141" s="204">
        <v>698.51396614227258</v>
      </c>
      <c r="J1141" s="204">
        <v>763.51467402650474</v>
      </c>
    </row>
    <row r="1142" spans="1:10" x14ac:dyDescent="0.2">
      <c r="A1142" s="200">
        <v>1138</v>
      </c>
      <c r="C1142" s="201">
        <v>218.33107873363446</v>
      </c>
      <c r="D1142" s="201">
        <v>248.14226905861406</v>
      </c>
      <c r="F1142" s="204">
        <v>174.66486298690754</v>
      </c>
      <c r="G1142" s="204">
        <v>190.87866850662618</v>
      </c>
      <c r="I1142" s="204">
        <v>698.65945194763015</v>
      </c>
      <c r="J1142" s="204">
        <v>763.51467402650474</v>
      </c>
    </row>
    <row r="1143" spans="1:10" x14ac:dyDescent="0.2">
      <c r="A1143" s="200">
        <v>1139</v>
      </c>
      <c r="C1143" s="201">
        <v>218.37650311428209</v>
      </c>
      <c r="D1143" s="201">
        <v>248.14226905861406</v>
      </c>
      <c r="F1143" s="204">
        <v>174.70120249142568</v>
      </c>
      <c r="G1143" s="204">
        <v>190.87866850662618</v>
      </c>
      <c r="I1143" s="204">
        <v>698.8048099657027</v>
      </c>
      <c r="J1143" s="204">
        <v>763.51467402650474</v>
      </c>
    </row>
    <row r="1144" spans="1:10" x14ac:dyDescent="0.2">
      <c r="A1144" s="200">
        <v>1140</v>
      </c>
      <c r="C1144" s="201">
        <v>218.42188763149278</v>
      </c>
      <c r="D1144" s="201">
        <v>248.14226905861406</v>
      </c>
      <c r="F1144" s="204">
        <v>174.73751010519422</v>
      </c>
      <c r="G1144" s="204">
        <v>190.87866850662618</v>
      </c>
      <c r="I1144" s="204">
        <v>698.95004042077687</v>
      </c>
      <c r="J1144" s="204">
        <v>763.51467402650474</v>
      </c>
    </row>
    <row r="1145" spans="1:10" x14ac:dyDescent="0.2">
      <c r="A1145" s="200">
        <v>1141</v>
      </c>
      <c r="C1145" s="201">
        <v>218.4672323551716</v>
      </c>
      <c r="D1145" s="201">
        <v>248.14226905861406</v>
      </c>
      <c r="F1145" s="204">
        <v>174.77378588413728</v>
      </c>
      <c r="G1145" s="204">
        <v>190.87866850662618</v>
      </c>
      <c r="I1145" s="204">
        <v>699.09514353654913</v>
      </c>
      <c r="J1145" s="204">
        <v>763.51467402650474</v>
      </c>
    </row>
    <row r="1146" spans="1:10" x14ac:dyDescent="0.2">
      <c r="A1146" s="200">
        <v>1142</v>
      </c>
      <c r="C1146" s="201">
        <v>218.51253735504014</v>
      </c>
      <c r="D1146" s="201">
        <v>248.14226905861406</v>
      </c>
      <c r="F1146" s="204">
        <v>174.8100298840321</v>
      </c>
      <c r="G1146" s="204">
        <v>190.87866850662618</v>
      </c>
      <c r="I1146" s="204">
        <v>699.24011953612842</v>
      </c>
      <c r="J1146" s="204">
        <v>763.51467402650474</v>
      </c>
    </row>
    <row r="1147" spans="1:10" x14ac:dyDescent="0.2">
      <c r="A1147" s="200">
        <v>1143</v>
      </c>
      <c r="C1147" s="201">
        <v>218.55780270063673</v>
      </c>
      <c r="D1147" s="201">
        <v>248.14226905861406</v>
      </c>
      <c r="F1147" s="204">
        <v>174.84624216050938</v>
      </c>
      <c r="G1147" s="204">
        <v>190.87866850662618</v>
      </c>
      <c r="I1147" s="204">
        <v>699.38496864203751</v>
      </c>
      <c r="J1147" s="204">
        <v>763.51467402650474</v>
      </c>
    </row>
    <row r="1148" spans="1:10" x14ac:dyDescent="0.2">
      <c r="A1148" s="200">
        <v>1144</v>
      </c>
      <c r="C1148" s="201">
        <v>218.60302846131745</v>
      </c>
      <c r="D1148" s="201">
        <v>248.14226905861406</v>
      </c>
      <c r="F1148" s="204">
        <v>174.88242276905393</v>
      </c>
      <c r="G1148" s="204">
        <v>190.87866850662618</v>
      </c>
      <c r="I1148" s="204">
        <v>699.52969107621573</v>
      </c>
      <c r="J1148" s="204">
        <v>763.51467402650474</v>
      </c>
    </row>
    <row r="1149" spans="1:10" x14ac:dyDescent="0.2">
      <c r="A1149" s="200">
        <v>1145</v>
      </c>
      <c r="C1149" s="201">
        <v>218.64821470625637</v>
      </c>
      <c r="D1149" s="201">
        <v>248.14226905861406</v>
      </c>
      <c r="F1149" s="204">
        <v>174.91857176500508</v>
      </c>
      <c r="G1149" s="204">
        <v>190.87866850662618</v>
      </c>
      <c r="I1149" s="204">
        <v>699.67428706002033</v>
      </c>
      <c r="J1149" s="204">
        <v>763.51467402650474</v>
      </c>
    </row>
    <row r="1150" spans="1:10" x14ac:dyDescent="0.2">
      <c r="A1150" s="200">
        <v>1146</v>
      </c>
      <c r="C1150" s="201">
        <v>218.69336150444656</v>
      </c>
      <c r="D1150" s="201">
        <v>248.14226905861406</v>
      </c>
      <c r="F1150" s="204">
        <v>174.95468920355728</v>
      </c>
      <c r="G1150" s="204">
        <v>190.87866850662618</v>
      </c>
      <c r="I1150" s="204">
        <v>699.81875681422912</v>
      </c>
      <c r="J1150" s="204">
        <v>763.51467402650474</v>
      </c>
    </row>
    <row r="1151" spans="1:10" x14ac:dyDescent="0.2">
      <c r="A1151" s="200">
        <v>1147</v>
      </c>
      <c r="C1151" s="201">
        <v>218.73846892470047</v>
      </c>
      <c r="D1151" s="201">
        <v>248.14226905861406</v>
      </c>
      <c r="F1151" s="204">
        <v>174.99077513976036</v>
      </c>
      <c r="G1151" s="204">
        <v>190.87866850662618</v>
      </c>
      <c r="I1151" s="204">
        <v>699.96310055904144</v>
      </c>
      <c r="J1151" s="204">
        <v>763.51467402650474</v>
      </c>
    </row>
    <row r="1152" spans="1:10" x14ac:dyDescent="0.2">
      <c r="A1152" s="200">
        <v>1148</v>
      </c>
      <c r="C1152" s="201">
        <v>218.78353703565068</v>
      </c>
      <c r="D1152" s="201">
        <v>248.14226905861406</v>
      </c>
      <c r="F1152" s="204">
        <v>175.02682962852055</v>
      </c>
      <c r="G1152" s="204">
        <v>190.87866850662618</v>
      </c>
      <c r="I1152" s="204">
        <v>700.10731851408218</v>
      </c>
      <c r="J1152" s="204">
        <v>763.51467402650474</v>
      </c>
    </row>
    <row r="1153" spans="1:10" x14ac:dyDescent="0.2">
      <c r="A1153" s="200">
        <v>1149</v>
      </c>
      <c r="C1153" s="201">
        <v>218.82856590575059</v>
      </c>
      <c r="D1153" s="201">
        <v>248.14226905861406</v>
      </c>
      <c r="F1153" s="204">
        <v>175.06285272460048</v>
      </c>
      <c r="G1153" s="204">
        <v>190.87866850662618</v>
      </c>
      <c r="I1153" s="204">
        <v>700.2514108984019</v>
      </c>
      <c r="J1153" s="204">
        <v>763.51467402650474</v>
      </c>
    </row>
    <row r="1154" spans="1:10" x14ac:dyDescent="0.2">
      <c r="A1154" s="200">
        <v>1150</v>
      </c>
      <c r="C1154" s="201">
        <v>218.87355560327478</v>
      </c>
      <c r="D1154" s="201">
        <v>248.14226905861406</v>
      </c>
      <c r="F1154" s="204">
        <v>175.09884448261982</v>
      </c>
      <c r="G1154" s="204">
        <v>190.87866850662618</v>
      </c>
      <c r="I1154" s="204">
        <v>700.3953779304793</v>
      </c>
      <c r="J1154" s="204">
        <v>763.51467402650474</v>
      </c>
    </row>
    <row r="1155" spans="1:10" x14ac:dyDescent="0.2">
      <c r="A1155" s="200">
        <v>1151</v>
      </c>
      <c r="C1155" s="201">
        <v>218.9185061963199</v>
      </c>
      <c r="D1155" s="201">
        <v>248.14226905861406</v>
      </c>
      <c r="F1155" s="204">
        <v>175.13480495705591</v>
      </c>
      <c r="G1155" s="204">
        <v>190.87866850662618</v>
      </c>
      <c r="I1155" s="204">
        <v>700.53921982822362</v>
      </c>
      <c r="J1155" s="204">
        <v>763.51467402650474</v>
      </c>
    </row>
    <row r="1156" spans="1:10" x14ac:dyDescent="0.2">
      <c r="A1156" s="200">
        <v>1152</v>
      </c>
      <c r="C1156" s="201">
        <v>218.96341775280513</v>
      </c>
      <c r="D1156" s="201">
        <v>248.14226905861406</v>
      </c>
      <c r="F1156" s="204">
        <v>175.17073420224409</v>
      </c>
      <c r="G1156" s="204">
        <v>190.87866850662618</v>
      </c>
      <c r="I1156" s="204">
        <v>700.68293680897636</v>
      </c>
      <c r="J1156" s="204">
        <v>763.51467402650474</v>
      </c>
    </row>
    <row r="1157" spans="1:10" x14ac:dyDescent="0.2">
      <c r="A1157" s="200">
        <v>1153</v>
      </c>
      <c r="C1157" s="201">
        <v>219.0082903404728</v>
      </c>
      <c r="D1157" s="201">
        <v>248.14226905861406</v>
      </c>
      <c r="F1157" s="204">
        <v>175.20663227237824</v>
      </c>
      <c r="G1157" s="204">
        <v>190.87866850662618</v>
      </c>
      <c r="I1157" s="204">
        <v>700.82652908951297</v>
      </c>
      <c r="J1157" s="204">
        <v>763.51467402650474</v>
      </c>
    </row>
    <row r="1158" spans="1:10" x14ac:dyDescent="0.2">
      <c r="A1158" s="200">
        <v>1154</v>
      </c>
      <c r="C1158" s="201">
        <v>219.05312402688938</v>
      </c>
      <c r="D1158" s="201">
        <v>248.14226905861406</v>
      </c>
      <c r="F1158" s="204">
        <v>175.24249922151151</v>
      </c>
      <c r="G1158" s="204">
        <v>190.87866850662618</v>
      </c>
      <c r="I1158" s="204">
        <v>700.96999688604603</v>
      </c>
      <c r="J1158" s="204">
        <v>763.51467402650474</v>
      </c>
    </row>
    <row r="1159" spans="1:10" x14ac:dyDescent="0.2">
      <c r="A1159" s="200">
        <v>1155</v>
      </c>
      <c r="C1159" s="201">
        <v>219.09791887944533</v>
      </c>
      <c r="D1159" s="201">
        <v>248.14226905861406</v>
      </c>
      <c r="F1159" s="204">
        <v>175.27833510355626</v>
      </c>
      <c r="G1159" s="204">
        <v>190.87866850662618</v>
      </c>
      <c r="I1159" s="204">
        <v>701.11334041422504</v>
      </c>
      <c r="J1159" s="204">
        <v>763.51467402650474</v>
      </c>
    </row>
    <row r="1160" spans="1:10" x14ac:dyDescent="0.2">
      <c r="A1160" s="200">
        <v>1156</v>
      </c>
      <c r="C1160" s="201">
        <v>219.14267496535643</v>
      </c>
      <c r="D1160" s="201">
        <v>248.14226905861406</v>
      </c>
      <c r="F1160" s="204">
        <v>175.31413997228515</v>
      </c>
      <c r="G1160" s="204">
        <v>190.87866850662618</v>
      </c>
      <c r="I1160" s="204">
        <v>701.25655988914059</v>
      </c>
      <c r="J1160" s="204">
        <v>763.51467402650474</v>
      </c>
    </row>
    <row r="1161" spans="1:10" x14ac:dyDescent="0.2">
      <c r="A1161" s="200">
        <v>1157</v>
      </c>
      <c r="C1161" s="201">
        <v>219.18739235166396</v>
      </c>
      <c r="D1161" s="201">
        <v>248.14226905861406</v>
      </c>
      <c r="F1161" s="204">
        <v>175.34991388133122</v>
      </c>
      <c r="G1161" s="204">
        <v>190.87866850662618</v>
      </c>
      <c r="I1161" s="204">
        <v>701.39965552532487</v>
      </c>
      <c r="J1161" s="204">
        <v>763.51467402650474</v>
      </c>
    </row>
    <row r="1162" spans="1:10" x14ac:dyDescent="0.2">
      <c r="A1162" s="200">
        <v>1158</v>
      </c>
      <c r="C1162" s="201">
        <v>219.23207110523549</v>
      </c>
      <c r="D1162" s="201">
        <v>248.14226905861406</v>
      </c>
      <c r="F1162" s="204">
        <v>175.38565688418842</v>
      </c>
      <c r="G1162" s="204">
        <v>190.87866850662618</v>
      </c>
      <c r="I1162" s="204">
        <v>701.54262753675368</v>
      </c>
      <c r="J1162" s="204">
        <v>763.51467402650474</v>
      </c>
    </row>
    <row r="1163" spans="1:10" x14ac:dyDescent="0.2">
      <c r="A1163" s="200">
        <v>1159</v>
      </c>
      <c r="C1163" s="201">
        <v>219.27671129276558</v>
      </c>
      <c r="D1163" s="201">
        <v>248.14226905861406</v>
      </c>
      <c r="F1163" s="204">
        <v>175.42136903421246</v>
      </c>
      <c r="G1163" s="204">
        <v>190.87866850662618</v>
      </c>
      <c r="I1163" s="204">
        <v>701.68547613684984</v>
      </c>
      <c r="J1163" s="204">
        <v>763.51467402650474</v>
      </c>
    </row>
    <row r="1164" spans="1:10" x14ac:dyDescent="0.2">
      <c r="A1164" s="200">
        <v>1160</v>
      </c>
      <c r="C1164" s="201">
        <v>219.32131298077596</v>
      </c>
      <c r="D1164" s="201">
        <v>248.14226905861406</v>
      </c>
      <c r="F1164" s="204">
        <v>175.4570503846208</v>
      </c>
      <c r="G1164" s="204">
        <v>190.87866850662618</v>
      </c>
      <c r="I1164" s="204">
        <v>701.8282015384832</v>
      </c>
      <c r="J1164" s="204">
        <v>763.51467402650474</v>
      </c>
    </row>
    <row r="1165" spans="1:10" x14ac:dyDescent="0.2">
      <c r="A1165" s="200">
        <v>1161</v>
      </c>
      <c r="C1165" s="201">
        <v>219.36587623561655</v>
      </c>
      <c r="D1165" s="201">
        <v>248.14226905861406</v>
      </c>
      <c r="F1165" s="204">
        <v>175.49270098849325</v>
      </c>
      <c r="G1165" s="204">
        <v>190.87866850662618</v>
      </c>
      <c r="I1165" s="204">
        <v>701.97080395397302</v>
      </c>
      <c r="J1165" s="204">
        <v>763.51467402650474</v>
      </c>
    </row>
    <row r="1166" spans="1:10" x14ac:dyDescent="0.2">
      <c r="A1166" s="200">
        <v>1162</v>
      </c>
      <c r="C1166" s="201">
        <v>219.41040112346582</v>
      </c>
      <c r="D1166" s="201">
        <v>248.14226905861406</v>
      </c>
      <c r="F1166" s="204">
        <v>175.52832089877268</v>
      </c>
      <c r="G1166" s="204">
        <v>190.87866850662618</v>
      </c>
      <c r="I1166" s="204">
        <v>702.11328359509071</v>
      </c>
      <c r="J1166" s="204">
        <v>763.51467402650474</v>
      </c>
    </row>
    <row r="1167" spans="1:10" x14ac:dyDescent="0.2">
      <c r="A1167" s="200">
        <v>1163</v>
      </c>
      <c r="C1167" s="201">
        <v>219.45488771033166</v>
      </c>
      <c r="D1167" s="201">
        <v>248.14226905861406</v>
      </c>
      <c r="F1167" s="204">
        <v>175.56391016826532</v>
      </c>
      <c r="G1167" s="204">
        <v>190.87866850662618</v>
      </c>
      <c r="I1167" s="204">
        <v>702.25564067306129</v>
      </c>
      <c r="J1167" s="204">
        <v>763.51467402650474</v>
      </c>
    </row>
    <row r="1168" spans="1:10" x14ac:dyDescent="0.2">
      <c r="A1168" s="200">
        <v>1164</v>
      </c>
      <c r="C1168" s="201">
        <v>219.49933606205153</v>
      </c>
      <c r="D1168" s="201">
        <v>248.14226905861406</v>
      </c>
      <c r="F1168" s="204">
        <v>175.59946884964123</v>
      </c>
      <c r="G1168" s="204">
        <v>190.87866850662618</v>
      </c>
      <c r="I1168" s="204">
        <v>702.39787539856491</v>
      </c>
      <c r="J1168" s="204">
        <v>763.51467402650474</v>
      </c>
    </row>
    <row r="1169" spans="1:10" x14ac:dyDescent="0.2">
      <c r="A1169" s="200">
        <v>1165</v>
      </c>
      <c r="C1169" s="201">
        <v>219.54374624429326</v>
      </c>
      <c r="D1169" s="201">
        <v>248.14226905861406</v>
      </c>
      <c r="F1169" s="204">
        <v>175.63499699543465</v>
      </c>
      <c r="G1169" s="204">
        <v>190.87866850662618</v>
      </c>
      <c r="I1169" s="204">
        <v>702.53998798173859</v>
      </c>
      <c r="J1169" s="204">
        <v>763.51467402650474</v>
      </c>
    </row>
    <row r="1170" spans="1:10" x14ac:dyDescent="0.2">
      <c r="A1170" s="200">
        <v>1166</v>
      </c>
      <c r="C1170" s="201">
        <v>219.58811832255594</v>
      </c>
      <c r="D1170" s="201">
        <v>248.14226905861406</v>
      </c>
      <c r="F1170" s="204">
        <v>175.67049465804476</v>
      </c>
      <c r="G1170" s="204">
        <v>190.87866850662618</v>
      </c>
      <c r="I1170" s="204">
        <v>702.68197863217904</v>
      </c>
      <c r="J1170" s="204">
        <v>763.51467402650474</v>
      </c>
    </row>
    <row r="1171" spans="1:10" x14ac:dyDescent="0.2">
      <c r="A1171" s="200">
        <v>1167</v>
      </c>
      <c r="C1171" s="201">
        <v>219.63245236216989</v>
      </c>
      <c r="D1171" s="201">
        <v>248.14226905861406</v>
      </c>
      <c r="F1171" s="204">
        <v>175.7059618897359</v>
      </c>
      <c r="G1171" s="204">
        <v>190.87866850662618</v>
      </c>
      <c r="I1171" s="204">
        <v>702.82384755894361</v>
      </c>
      <c r="J1171" s="204">
        <v>763.51467402650474</v>
      </c>
    </row>
    <row r="1172" spans="1:10" x14ac:dyDescent="0.2">
      <c r="A1172" s="200">
        <v>1168</v>
      </c>
      <c r="C1172" s="201">
        <v>219.67674842829769</v>
      </c>
      <c r="D1172" s="201">
        <v>248.14226905861406</v>
      </c>
      <c r="F1172" s="204">
        <v>175.74139874263815</v>
      </c>
      <c r="G1172" s="204">
        <v>190.87866850662618</v>
      </c>
      <c r="I1172" s="204">
        <v>702.96559497055262</v>
      </c>
      <c r="J1172" s="204">
        <v>763.51467402650474</v>
      </c>
    </row>
    <row r="1173" spans="1:10" x14ac:dyDescent="0.2">
      <c r="A1173" s="200">
        <v>1169</v>
      </c>
      <c r="C1173" s="201">
        <v>219.72100658593473</v>
      </c>
      <c r="D1173" s="201">
        <v>248.14226905861406</v>
      </c>
      <c r="F1173" s="204">
        <v>175.77680526874781</v>
      </c>
      <c r="G1173" s="204">
        <v>190.87866850662618</v>
      </c>
      <c r="I1173" s="204">
        <v>703.10722107499123</v>
      </c>
      <c r="J1173" s="204">
        <v>763.51467402650474</v>
      </c>
    </row>
    <row r="1174" spans="1:10" x14ac:dyDescent="0.2">
      <c r="A1174" s="200">
        <v>1170</v>
      </c>
      <c r="C1174" s="201">
        <v>219.76522689990949</v>
      </c>
      <c r="D1174" s="201">
        <v>248.14226905861406</v>
      </c>
      <c r="F1174" s="204">
        <v>175.81218151992758</v>
      </c>
      <c r="G1174" s="204">
        <v>190.87866850662618</v>
      </c>
      <c r="I1174" s="204">
        <v>703.24872607971031</v>
      </c>
      <c r="J1174" s="204">
        <v>763.51467402650474</v>
      </c>
    </row>
    <row r="1175" spans="1:10" x14ac:dyDescent="0.2">
      <c r="A1175" s="200">
        <v>1171</v>
      </c>
      <c r="C1175" s="201">
        <v>219.80940943488429</v>
      </c>
      <c r="D1175" s="201">
        <v>248.14226905861406</v>
      </c>
      <c r="F1175" s="204">
        <v>175.84752754790745</v>
      </c>
      <c r="G1175" s="204">
        <v>190.87866850662618</v>
      </c>
      <c r="I1175" s="204">
        <v>703.39011019162979</v>
      </c>
      <c r="J1175" s="204">
        <v>763.51467402650474</v>
      </c>
    </row>
    <row r="1176" spans="1:10" x14ac:dyDescent="0.2">
      <c r="A1176" s="200">
        <v>1172</v>
      </c>
      <c r="C1176" s="201">
        <v>219.85355425535607</v>
      </c>
      <c r="D1176" s="201">
        <v>248.14226905861406</v>
      </c>
      <c r="F1176" s="204">
        <v>175.88284340428487</v>
      </c>
      <c r="G1176" s="204">
        <v>190.87866850662618</v>
      </c>
      <c r="I1176" s="204">
        <v>703.53137361713948</v>
      </c>
      <c r="J1176" s="204">
        <v>763.51467402650474</v>
      </c>
    </row>
    <row r="1177" spans="1:10" x14ac:dyDescent="0.2">
      <c r="A1177" s="200">
        <v>1173</v>
      </c>
      <c r="C1177" s="201">
        <v>219.89766142565657</v>
      </c>
      <c r="D1177" s="201">
        <v>248.14226905861406</v>
      </c>
      <c r="F1177" s="204">
        <v>175.91812914052528</v>
      </c>
      <c r="G1177" s="204">
        <v>190.87866850662618</v>
      </c>
      <c r="I1177" s="204">
        <v>703.67251656210112</v>
      </c>
      <c r="J1177" s="204">
        <v>763.51467402650474</v>
      </c>
    </row>
    <row r="1178" spans="1:10" x14ac:dyDescent="0.2">
      <c r="A1178" s="200">
        <v>1174</v>
      </c>
      <c r="C1178" s="201">
        <v>219.94173100995314</v>
      </c>
      <c r="D1178" s="201">
        <v>248.14226905861406</v>
      </c>
      <c r="F1178" s="204">
        <v>175.95338480796252</v>
      </c>
      <c r="G1178" s="204">
        <v>190.87866850662618</v>
      </c>
      <c r="I1178" s="204">
        <v>703.81353923185009</v>
      </c>
      <c r="J1178" s="204">
        <v>763.51467402650474</v>
      </c>
    </row>
    <row r="1179" spans="1:10" x14ac:dyDescent="0.2">
      <c r="A1179" s="200">
        <v>1175</v>
      </c>
      <c r="C1179" s="201">
        <v>219.98576307224917</v>
      </c>
      <c r="D1179" s="201">
        <v>248.14226905861406</v>
      </c>
      <c r="F1179" s="204">
        <v>175.98861045779933</v>
      </c>
      <c r="G1179" s="204">
        <v>190.87866850662618</v>
      </c>
      <c r="I1179" s="204">
        <v>703.9544418311973</v>
      </c>
      <c r="J1179" s="204">
        <v>763.51467402650474</v>
      </c>
    </row>
    <row r="1180" spans="1:10" x14ac:dyDescent="0.2">
      <c r="A1180" s="200">
        <v>1176</v>
      </c>
      <c r="C1180" s="201">
        <v>220.02975767638469</v>
      </c>
      <c r="D1180" s="201">
        <v>248.14226905861406</v>
      </c>
      <c r="F1180" s="204">
        <v>176.02380614110777</v>
      </c>
      <c r="G1180" s="204">
        <v>190.87866850662618</v>
      </c>
      <c r="I1180" s="204">
        <v>704.09522456443108</v>
      </c>
      <c r="J1180" s="204">
        <v>763.51467402650474</v>
      </c>
    </row>
    <row r="1181" spans="1:10" x14ac:dyDescent="0.2">
      <c r="A1181" s="200">
        <v>1177</v>
      </c>
      <c r="C1181" s="201">
        <v>220.07371488603712</v>
      </c>
      <c r="D1181" s="201">
        <v>248.14226905861406</v>
      </c>
      <c r="F1181" s="204">
        <v>176.0589719088297</v>
      </c>
      <c r="G1181" s="204">
        <v>190.87866850662618</v>
      </c>
      <c r="I1181" s="204">
        <v>704.23588763531882</v>
      </c>
      <c r="J1181" s="204">
        <v>763.51467402650474</v>
      </c>
    </row>
    <row r="1182" spans="1:10" x14ac:dyDescent="0.2">
      <c r="A1182" s="200">
        <v>1178</v>
      </c>
      <c r="C1182" s="201">
        <v>220.11763476472146</v>
      </c>
      <c r="D1182" s="201">
        <v>248.14226905861406</v>
      </c>
      <c r="F1182" s="204">
        <v>176.09410781177715</v>
      </c>
      <c r="G1182" s="204">
        <v>190.87866850662618</v>
      </c>
      <c r="I1182" s="204">
        <v>704.3764312471086</v>
      </c>
      <c r="J1182" s="204">
        <v>763.51467402650474</v>
      </c>
    </row>
    <row r="1183" spans="1:10" x14ac:dyDescent="0.2">
      <c r="A1183" s="200">
        <v>1179</v>
      </c>
      <c r="C1183" s="201">
        <v>220.16151737579099</v>
      </c>
      <c r="D1183" s="201">
        <v>248.14226905861406</v>
      </c>
      <c r="F1183" s="204">
        <v>176.12921390063281</v>
      </c>
      <c r="G1183" s="204">
        <v>190.87866850662618</v>
      </c>
      <c r="I1183" s="204">
        <v>704.51685560253122</v>
      </c>
      <c r="J1183" s="204">
        <v>763.51467402650474</v>
      </c>
    </row>
    <row r="1184" spans="1:10" x14ac:dyDescent="0.2">
      <c r="A1184" s="200">
        <v>1180</v>
      </c>
      <c r="C1184" s="201">
        <v>220.20536278243807</v>
      </c>
      <c r="D1184" s="201">
        <v>248.14226905861406</v>
      </c>
      <c r="F1184" s="204">
        <v>176.16429022595045</v>
      </c>
      <c r="G1184" s="204">
        <v>190.87866850662618</v>
      </c>
      <c r="I1184" s="204">
        <v>704.65716090380181</v>
      </c>
      <c r="J1184" s="204">
        <v>763.51467402650474</v>
      </c>
    </row>
    <row r="1185" spans="1:10" x14ac:dyDescent="0.2">
      <c r="A1185" s="200">
        <v>1181</v>
      </c>
      <c r="C1185" s="201">
        <v>220.24917104769435</v>
      </c>
      <c r="D1185" s="201">
        <v>248.14226905861406</v>
      </c>
      <c r="F1185" s="204">
        <v>176.19933683815546</v>
      </c>
      <c r="G1185" s="204">
        <v>190.87866850662618</v>
      </c>
      <c r="I1185" s="204">
        <v>704.79734735262184</v>
      </c>
      <c r="J1185" s="204">
        <v>763.51467402650474</v>
      </c>
    </row>
    <row r="1186" spans="1:10" x14ac:dyDescent="0.2">
      <c r="A1186" s="200">
        <v>1182</v>
      </c>
      <c r="C1186" s="201">
        <v>220.29294223443134</v>
      </c>
      <c r="D1186" s="201">
        <v>248.14226905861406</v>
      </c>
      <c r="F1186" s="204">
        <v>176.23435378754507</v>
      </c>
      <c r="G1186" s="204">
        <v>190.87866850662618</v>
      </c>
      <c r="I1186" s="204">
        <v>704.9374151501803</v>
      </c>
      <c r="J1186" s="204">
        <v>763.51467402650474</v>
      </c>
    </row>
    <row r="1187" spans="1:10" x14ac:dyDescent="0.2">
      <c r="A1187" s="200">
        <v>1183</v>
      </c>
      <c r="C1187" s="201">
        <v>220.33667640536115</v>
      </c>
      <c r="D1187" s="201">
        <v>248.14226905861406</v>
      </c>
      <c r="F1187" s="204">
        <v>176.2693411242889</v>
      </c>
      <c r="G1187" s="204">
        <v>190.87866850662618</v>
      </c>
      <c r="I1187" s="204">
        <v>705.0773644971556</v>
      </c>
      <c r="J1187" s="204">
        <v>763.51467402650474</v>
      </c>
    </row>
    <row r="1188" spans="1:10" x14ac:dyDescent="0.2">
      <c r="A1188" s="200">
        <v>1184</v>
      </c>
      <c r="C1188" s="201">
        <v>220.380373623037</v>
      </c>
      <c r="D1188" s="201">
        <v>248.14226905861406</v>
      </c>
      <c r="F1188" s="204">
        <v>176.30429889842958</v>
      </c>
      <c r="G1188" s="204">
        <v>190.87866850662618</v>
      </c>
      <c r="I1188" s="204">
        <v>705.21719559371832</v>
      </c>
      <c r="J1188" s="204">
        <v>763.51467402650474</v>
      </c>
    </row>
    <row r="1189" spans="1:10" x14ac:dyDescent="0.2">
      <c r="A1189" s="200">
        <v>1185</v>
      </c>
      <c r="C1189" s="201">
        <v>220.42403394985345</v>
      </c>
      <c r="D1189" s="201">
        <v>248.14226905861406</v>
      </c>
      <c r="F1189" s="204">
        <v>176.33922715988277</v>
      </c>
      <c r="G1189" s="204">
        <v>190.87866850662618</v>
      </c>
      <c r="I1189" s="204">
        <v>705.35690863953107</v>
      </c>
      <c r="J1189" s="204">
        <v>763.51467402650474</v>
      </c>
    </row>
    <row r="1190" spans="1:10" x14ac:dyDescent="0.2">
      <c r="A1190" s="200">
        <v>1186</v>
      </c>
      <c r="C1190" s="201">
        <v>220.46765744804753</v>
      </c>
      <c r="D1190" s="201">
        <v>248.14226905861406</v>
      </c>
      <c r="F1190" s="204">
        <v>176.37412595843804</v>
      </c>
      <c r="G1190" s="204">
        <v>190.87866850662618</v>
      </c>
      <c r="I1190" s="204">
        <v>705.49650383375217</v>
      </c>
      <c r="J1190" s="204">
        <v>763.51467402650474</v>
      </c>
    </row>
    <row r="1191" spans="1:10" x14ac:dyDescent="0.2">
      <c r="A1191" s="200">
        <v>1187</v>
      </c>
      <c r="C1191" s="201">
        <v>220.51124417969837</v>
      </c>
      <c r="D1191" s="201">
        <v>248.14226905861406</v>
      </c>
      <c r="F1191" s="204">
        <v>176.4089953437587</v>
      </c>
      <c r="G1191" s="204">
        <v>190.87866850662618</v>
      </c>
      <c r="I1191" s="204">
        <v>705.63598137503482</v>
      </c>
      <c r="J1191" s="204">
        <v>763.51467402650474</v>
      </c>
    </row>
    <row r="1192" spans="1:10" x14ac:dyDescent="0.2">
      <c r="A1192" s="200">
        <v>1188</v>
      </c>
      <c r="C1192" s="201">
        <v>220.55479420672881</v>
      </c>
      <c r="D1192" s="201">
        <v>248.14226905861406</v>
      </c>
      <c r="F1192" s="204">
        <v>176.44383536538305</v>
      </c>
      <c r="G1192" s="204">
        <v>190.87866850662618</v>
      </c>
      <c r="I1192" s="204">
        <v>705.77534146153221</v>
      </c>
      <c r="J1192" s="204">
        <v>763.51467402650474</v>
      </c>
    </row>
    <row r="1193" spans="1:10" x14ac:dyDescent="0.2">
      <c r="A1193" s="200">
        <v>1189</v>
      </c>
      <c r="C1193" s="201">
        <v>220.59830759090505</v>
      </c>
      <c r="D1193" s="201">
        <v>248.14226905861406</v>
      </c>
      <c r="F1193" s="204">
        <v>176.47864607272405</v>
      </c>
      <c r="G1193" s="204">
        <v>190.87866850662618</v>
      </c>
      <c r="I1193" s="204">
        <v>705.91458429089619</v>
      </c>
      <c r="J1193" s="204">
        <v>763.51467402650474</v>
      </c>
    </row>
    <row r="1194" spans="1:10" x14ac:dyDescent="0.2">
      <c r="A1194" s="200">
        <v>1190</v>
      </c>
      <c r="C1194" s="201">
        <v>220.6417843938377</v>
      </c>
      <c r="D1194" s="201">
        <v>248.14226905861406</v>
      </c>
      <c r="F1194" s="204">
        <v>176.51342751507011</v>
      </c>
      <c r="G1194" s="204">
        <v>190.87866850662618</v>
      </c>
      <c r="I1194" s="204">
        <v>706.05371006028042</v>
      </c>
      <c r="J1194" s="204">
        <v>763.51467402650474</v>
      </c>
    </row>
    <row r="1195" spans="1:10" x14ac:dyDescent="0.2">
      <c r="A1195" s="200">
        <v>1191</v>
      </c>
      <c r="C1195" s="201">
        <v>220.68522467698199</v>
      </c>
      <c r="D1195" s="201">
        <v>248.14226905861406</v>
      </c>
      <c r="F1195" s="204">
        <v>176.54817974158559</v>
      </c>
      <c r="G1195" s="204">
        <v>190.87866850662618</v>
      </c>
      <c r="I1195" s="204">
        <v>706.19271896634234</v>
      </c>
      <c r="J1195" s="204">
        <v>763.51467402650474</v>
      </c>
    </row>
    <row r="1196" spans="1:10" x14ac:dyDescent="0.2">
      <c r="A1196" s="200">
        <v>1192</v>
      </c>
      <c r="C1196" s="201">
        <v>220.7286285016385</v>
      </c>
      <c r="D1196" s="201">
        <v>248.14226905861406</v>
      </c>
      <c r="F1196" s="204">
        <v>176.58290280131081</v>
      </c>
      <c r="G1196" s="204">
        <v>190.87866850662618</v>
      </c>
      <c r="I1196" s="204">
        <v>706.33161120524323</v>
      </c>
      <c r="J1196" s="204">
        <v>763.51467402650474</v>
      </c>
    </row>
    <row r="1197" spans="1:10" x14ac:dyDescent="0.2">
      <c r="A1197" s="200">
        <v>1193</v>
      </c>
      <c r="C1197" s="201">
        <v>220.7719959289534</v>
      </c>
      <c r="D1197" s="201">
        <v>248.14226905861406</v>
      </c>
      <c r="F1197" s="204">
        <v>176.61759674316272</v>
      </c>
      <c r="G1197" s="204">
        <v>190.87866850662618</v>
      </c>
      <c r="I1197" s="204">
        <v>706.47038697265089</v>
      </c>
      <c r="J1197" s="204">
        <v>763.51467402650474</v>
      </c>
    </row>
    <row r="1198" spans="1:10" x14ac:dyDescent="0.2">
      <c r="A1198" s="200">
        <v>1194</v>
      </c>
      <c r="C1198" s="201">
        <v>220.81532701991947</v>
      </c>
      <c r="D1198" s="201">
        <v>248.14226905861406</v>
      </c>
      <c r="F1198" s="204">
        <v>176.65226161593554</v>
      </c>
      <c r="G1198" s="204">
        <v>190.87866850662618</v>
      </c>
      <c r="I1198" s="204">
        <v>706.60904646374217</v>
      </c>
      <c r="J1198" s="204">
        <v>763.51467402650474</v>
      </c>
    </row>
    <row r="1199" spans="1:10" x14ac:dyDescent="0.2">
      <c r="A1199" s="200">
        <v>1195</v>
      </c>
      <c r="C1199" s="201">
        <v>220.85862183537606</v>
      </c>
      <c r="D1199" s="201">
        <v>248.14226905861406</v>
      </c>
      <c r="F1199" s="204">
        <v>176.68689746830083</v>
      </c>
      <c r="G1199" s="204">
        <v>190.87866850662618</v>
      </c>
      <c r="I1199" s="204">
        <v>706.74758987320331</v>
      </c>
      <c r="J1199" s="204">
        <v>763.51467402650474</v>
      </c>
    </row>
    <row r="1200" spans="1:10" x14ac:dyDescent="0.2">
      <c r="A1200" s="200">
        <v>1196</v>
      </c>
      <c r="C1200" s="201">
        <v>220.90188043601</v>
      </c>
      <c r="D1200" s="201">
        <v>248.14226905861406</v>
      </c>
      <c r="F1200" s="204">
        <v>176.72150434880803</v>
      </c>
      <c r="G1200" s="204">
        <v>190.87866850662618</v>
      </c>
      <c r="I1200" s="204">
        <v>706.8860173952321</v>
      </c>
      <c r="J1200" s="204">
        <v>763.51467402650474</v>
      </c>
    </row>
    <row r="1201" spans="1:10" x14ac:dyDescent="0.2">
      <c r="A1201" s="200">
        <v>1197</v>
      </c>
      <c r="C1201" s="201">
        <v>220.94510288235585</v>
      </c>
      <c r="D1201" s="201">
        <v>248.14226905861406</v>
      </c>
      <c r="F1201" s="204">
        <v>176.75608230588469</v>
      </c>
      <c r="G1201" s="204">
        <v>190.87866850662618</v>
      </c>
      <c r="I1201" s="204">
        <v>707.02432922353876</v>
      </c>
      <c r="J1201" s="204">
        <v>763.51467402650474</v>
      </c>
    </row>
    <row r="1202" spans="1:10" x14ac:dyDescent="0.2">
      <c r="A1202" s="200">
        <v>1198</v>
      </c>
      <c r="C1202" s="201">
        <v>220.98828923479667</v>
      </c>
      <c r="D1202" s="201">
        <v>248.14226905861406</v>
      </c>
      <c r="F1202" s="204">
        <v>176.79063138783729</v>
      </c>
      <c r="G1202" s="204">
        <v>190.87866850662618</v>
      </c>
      <c r="I1202" s="204">
        <v>707.16252555134918</v>
      </c>
      <c r="J1202" s="204">
        <v>763.51467402650474</v>
      </c>
    </row>
    <row r="1203" spans="1:10" x14ac:dyDescent="0.2">
      <c r="A1203" s="200">
        <v>1199</v>
      </c>
      <c r="C1203" s="201">
        <v>221.0314395535641</v>
      </c>
      <c r="D1203" s="201">
        <v>248.14226905861406</v>
      </c>
      <c r="F1203" s="204">
        <v>176.8251516428513</v>
      </c>
      <c r="G1203" s="204">
        <v>190.87866850662618</v>
      </c>
      <c r="I1203" s="204">
        <v>707.30060657140518</v>
      </c>
      <c r="J1203" s="204">
        <v>763.51467402650474</v>
      </c>
    </row>
    <row r="1204" spans="1:10" x14ac:dyDescent="0.2">
      <c r="A1204" s="200">
        <v>1200</v>
      </c>
      <c r="C1204" s="201">
        <v>221.07455389873942</v>
      </c>
      <c r="D1204" s="201">
        <v>248.14226905861406</v>
      </c>
      <c r="F1204" s="204">
        <v>176.85964311899153</v>
      </c>
      <c r="G1204" s="204">
        <v>190.87866850662618</v>
      </c>
      <c r="I1204" s="204">
        <v>707.43857247596611</v>
      </c>
      <c r="J1204" s="204">
        <v>763.51467402650474</v>
      </c>
    </row>
    <row r="1205" spans="1:10" x14ac:dyDescent="0.2">
      <c r="A1205" s="200">
        <v>1201</v>
      </c>
      <c r="C1205" s="201">
        <v>221.11763233025363</v>
      </c>
      <c r="D1205" s="201">
        <v>248.14226905861406</v>
      </c>
      <c r="F1205" s="204">
        <v>176.89410586420291</v>
      </c>
      <c r="G1205" s="204">
        <v>190.87866850662618</v>
      </c>
      <c r="I1205" s="204">
        <v>707.57642345681165</v>
      </c>
      <c r="J1205" s="204">
        <v>763.51467402650474</v>
      </c>
    </row>
    <row r="1206" spans="1:10" x14ac:dyDescent="0.2">
      <c r="A1206" s="200">
        <v>1202</v>
      </c>
      <c r="C1206" s="201">
        <v>221.16067490788811</v>
      </c>
      <c r="D1206" s="201">
        <v>248.14226905861406</v>
      </c>
      <c r="F1206" s="204">
        <v>176.92853992631049</v>
      </c>
      <c r="G1206" s="204">
        <v>190.87866850662618</v>
      </c>
      <c r="I1206" s="204">
        <v>707.71415970524197</v>
      </c>
      <c r="J1206" s="204">
        <v>763.51467402650474</v>
      </c>
    </row>
    <row r="1207" spans="1:10" x14ac:dyDescent="0.2">
      <c r="A1207" s="200">
        <v>1203</v>
      </c>
      <c r="C1207" s="201">
        <v>221.20368169127514</v>
      </c>
      <c r="D1207" s="201">
        <v>248.14226905861406</v>
      </c>
      <c r="F1207" s="204">
        <v>176.9629453530201</v>
      </c>
      <c r="G1207" s="204">
        <v>190.87866850662618</v>
      </c>
      <c r="I1207" s="204">
        <v>707.85178141208041</v>
      </c>
      <c r="J1207" s="204">
        <v>763.51467402650474</v>
      </c>
    </row>
    <row r="1208" spans="1:10" x14ac:dyDescent="0.2">
      <c r="A1208" s="200">
        <v>1204</v>
      </c>
      <c r="C1208" s="201">
        <v>221.24665273989822</v>
      </c>
      <c r="D1208" s="201">
        <v>248.14226905861406</v>
      </c>
      <c r="F1208" s="204">
        <v>176.99732219191858</v>
      </c>
      <c r="G1208" s="204">
        <v>190.87866850662618</v>
      </c>
      <c r="I1208" s="204">
        <v>707.98928876767434</v>
      </c>
      <c r="J1208" s="204">
        <v>763.51467402650474</v>
      </c>
    </row>
    <row r="1209" spans="1:10" x14ac:dyDescent="0.2">
      <c r="A1209" s="200">
        <v>1205</v>
      </c>
      <c r="C1209" s="201">
        <v>221.28958811309289</v>
      </c>
      <c r="D1209" s="201">
        <v>248.14226905861406</v>
      </c>
      <c r="F1209" s="204">
        <v>177.03167049047434</v>
      </c>
      <c r="G1209" s="204">
        <v>190.87866850662618</v>
      </c>
      <c r="I1209" s="204">
        <v>708.12668196189736</v>
      </c>
      <c r="J1209" s="204">
        <v>763.51467402650474</v>
      </c>
    </row>
    <row r="1210" spans="1:10" x14ac:dyDescent="0.2">
      <c r="A1210" s="200">
        <v>1206</v>
      </c>
      <c r="C1210" s="201">
        <v>221.33248787004698</v>
      </c>
      <c r="D1210" s="201">
        <v>248.14226905861406</v>
      </c>
      <c r="F1210" s="204">
        <v>177.06599029603757</v>
      </c>
      <c r="G1210" s="204">
        <v>190.87866850662618</v>
      </c>
      <c r="I1210" s="204">
        <v>708.26396118415028</v>
      </c>
      <c r="J1210" s="204">
        <v>763.51467402650474</v>
      </c>
    </row>
    <row r="1211" spans="1:10" x14ac:dyDescent="0.2">
      <c r="A1211" s="200">
        <v>1207</v>
      </c>
      <c r="C1211" s="201">
        <v>221.37535206980093</v>
      </c>
      <c r="D1211" s="201">
        <v>248.14226905861406</v>
      </c>
      <c r="F1211" s="204">
        <v>177.10028165584072</v>
      </c>
      <c r="G1211" s="204">
        <v>190.87866850662618</v>
      </c>
      <c r="I1211" s="204">
        <v>708.40112662336287</v>
      </c>
      <c r="J1211" s="204">
        <v>763.51467402650474</v>
      </c>
    </row>
    <row r="1212" spans="1:10" x14ac:dyDescent="0.2">
      <c r="A1212" s="200">
        <v>1208</v>
      </c>
      <c r="C1212" s="201">
        <v>221.41818077124867</v>
      </c>
      <c r="D1212" s="201">
        <v>248.14226905861406</v>
      </c>
      <c r="F1212" s="204">
        <v>177.13454461699894</v>
      </c>
      <c r="G1212" s="204">
        <v>190.87866850662618</v>
      </c>
      <c r="I1212" s="204">
        <v>708.53817846799575</v>
      </c>
      <c r="J1212" s="204">
        <v>763.51467402650474</v>
      </c>
    </row>
    <row r="1213" spans="1:10" x14ac:dyDescent="0.2">
      <c r="A1213" s="200">
        <v>1209</v>
      </c>
      <c r="C1213" s="201">
        <v>221.46097403313809</v>
      </c>
      <c r="D1213" s="201">
        <v>248.14226905861406</v>
      </c>
      <c r="F1213" s="204">
        <v>177.16877922651048</v>
      </c>
      <c r="G1213" s="204">
        <v>190.87866850662618</v>
      </c>
      <c r="I1213" s="204">
        <v>708.67511690604192</v>
      </c>
      <c r="J1213" s="204">
        <v>763.51467402650474</v>
      </c>
    </row>
    <row r="1214" spans="1:10" x14ac:dyDescent="0.2">
      <c r="A1214" s="200">
        <v>1210</v>
      </c>
      <c r="C1214" s="201">
        <v>221.5037319140711</v>
      </c>
      <c r="D1214" s="201">
        <v>248.14226905861406</v>
      </c>
      <c r="F1214" s="204">
        <v>177.20298553125687</v>
      </c>
      <c r="G1214" s="204">
        <v>190.87866850662618</v>
      </c>
      <c r="I1214" s="204">
        <v>708.81194212502749</v>
      </c>
      <c r="J1214" s="204">
        <v>763.51467402650474</v>
      </c>
    </row>
    <row r="1215" spans="1:10" x14ac:dyDescent="0.2">
      <c r="A1215" s="200">
        <v>1211</v>
      </c>
      <c r="C1215" s="201">
        <v>221.54645447250451</v>
      </c>
      <c r="D1215" s="201">
        <v>248.14226905861406</v>
      </c>
      <c r="F1215" s="204">
        <v>177.23716357800359</v>
      </c>
      <c r="G1215" s="204">
        <v>190.87866850662618</v>
      </c>
      <c r="I1215" s="204">
        <v>708.94865431201436</v>
      </c>
      <c r="J1215" s="204">
        <v>763.51467402650474</v>
      </c>
    </row>
    <row r="1216" spans="1:10" x14ac:dyDescent="0.2">
      <c r="A1216" s="200">
        <v>1212</v>
      </c>
      <c r="C1216" s="201">
        <v>221.58914176675029</v>
      </c>
      <c r="D1216" s="201">
        <v>248.14226905861406</v>
      </c>
      <c r="F1216" s="204">
        <v>177.27131341340024</v>
      </c>
      <c r="G1216" s="204">
        <v>190.87866850662618</v>
      </c>
      <c r="I1216" s="204">
        <v>709.08525365360094</v>
      </c>
      <c r="J1216" s="204">
        <v>763.51467402650474</v>
      </c>
    </row>
    <row r="1217" spans="1:10" x14ac:dyDescent="0.2">
      <c r="A1217" s="200">
        <v>1213</v>
      </c>
      <c r="C1217" s="201">
        <v>221.63179385497619</v>
      </c>
      <c r="D1217" s="201">
        <v>248.14226905861406</v>
      </c>
      <c r="F1217" s="204">
        <v>177.30543508398094</v>
      </c>
      <c r="G1217" s="204">
        <v>190.87866850662618</v>
      </c>
      <c r="I1217" s="204">
        <v>709.22174033592376</v>
      </c>
      <c r="J1217" s="204">
        <v>763.51467402650474</v>
      </c>
    </row>
    <row r="1218" spans="1:10" x14ac:dyDescent="0.2">
      <c r="A1218" s="200">
        <v>1214</v>
      </c>
      <c r="C1218" s="201">
        <v>221.6744107952062</v>
      </c>
      <c r="D1218" s="201">
        <v>248.14226905861406</v>
      </c>
      <c r="F1218" s="204">
        <v>177.33952863616494</v>
      </c>
      <c r="G1218" s="204">
        <v>190.87866850662618</v>
      </c>
      <c r="I1218" s="204">
        <v>709.35811454465977</v>
      </c>
      <c r="J1218" s="204">
        <v>763.51467402650474</v>
      </c>
    </row>
    <row r="1219" spans="1:10" x14ac:dyDescent="0.2">
      <c r="A1219" s="200">
        <v>1215</v>
      </c>
      <c r="C1219" s="201">
        <v>221.71699264532089</v>
      </c>
      <c r="D1219" s="201">
        <v>248.14226905861406</v>
      </c>
      <c r="F1219" s="204">
        <v>177.3735941162567</v>
      </c>
      <c r="G1219" s="204">
        <v>190.87866850662618</v>
      </c>
      <c r="I1219" s="204">
        <v>709.49437646502679</v>
      </c>
      <c r="J1219" s="204">
        <v>763.51467402650474</v>
      </c>
    </row>
    <row r="1220" spans="1:10" x14ac:dyDescent="0.2">
      <c r="A1220" s="200">
        <v>1216</v>
      </c>
      <c r="C1220" s="201">
        <v>221.75953946305799</v>
      </c>
      <c r="D1220" s="201">
        <v>248.14226905861406</v>
      </c>
      <c r="F1220" s="204">
        <v>177.4076315704464</v>
      </c>
      <c r="G1220" s="204">
        <v>190.87866850662618</v>
      </c>
      <c r="I1220" s="204">
        <v>709.63052628178559</v>
      </c>
      <c r="J1220" s="204">
        <v>763.51467402650474</v>
      </c>
    </row>
    <row r="1221" spans="1:10" x14ac:dyDescent="0.2">
      <c r="A1221" s="200">
        <v>1217</v>
      </c>
      <c r="C1221" s="201">
        <v>221.80205130601286</v>
      </c>
      <c r="D1221" s="201">
        <v>248.14226905861406</v>
      </c>
      <c r="F1221" s="204">
        <v>177.4416410448103</v>
      </c>
      <c r="G1221" s="204">
        <v>190.87866850662618</v>
      </c>
      <c r="I1221" s="204">
        <v>709.76656417924119</v>
      </c>
      <c r="J1221" s="204">
        <v>763.51467402650474</v>
      </c>
    </row>
    <row r="1222" spans="1:10" x14ac:dyDescent="0.2">
      <c r="A1222" s="200">
        <v>1218</v>
      </c>
      <c r="C1222" s="201">
        <v>221.84452823163909</v>
      </c>
      <c r="D1222" s="201">
        <v>248.14226905861406</v>
      </c>
      <c r="F1222" s="204">
        <v>177.47562258531127</v>
      </c>
      <c r="G1222" s="204">
        <v>190.87866850662618</v>
      </c>
      <c r="I1222" s="204">
        <v>709.90249034124508</v>
      </c>
      <c r="J1222" s="204">
        <v>763.51467402650474</v>
      </c>
    </row>
    <row r="1223" spans="1:10" x14ac:dyDescent="0.2">
      <c r="A1223" s="200">
        <v>1219</v>
      </c>
      <c r="C1223" s="201">
        <v>221.88697029724852</v>
      </c>
      <c r="D1223" s="201">
        <v>248.14226905861406</v>
      </c>
      <c r="F1223" s="204">
        <v>177.5095762377988</v>
      </c>
      <c r="G1223" s="204">
        <v>190.87866850662618</v>
      </c>
      <c r="I1223" s="204">
        <v>710.03830495119519</v>
      </c>
      <c r="J1223" s="204">
        <v>763.51467402650474</v>
      </c>
    </row>
    <row r="1224" spans="1:10" x14ac:dyDescent="0.2">
      <c r="A1224" s="200">
        <v>1220</v>
      </c>
      <c r="C1224" s="201">
        <v>221.92937756001231</v>
      </c>
      <c r="D1224" s="201">
        <v>248.14226905861406</v>
      </c>
      <c r="F1224" s="204">
        <v>177.54350204800983</v>
      </c>
      <c r="G1224" s="204">
        <v>190.87866850662618</v>
      </c>
      <c r="I1224" s="204">
        <v>710.17400819203931</v>
      </c>
      <c r="J1224" s="204">
        <v>763.51467402650474</v>
      </c>
    </row>
    <row r="1225" spans="1:10" x14ac:dyDescent="0.2">
      <c r="A1225" s="200">
        <v>1221</v>
      </c>
      <c r="C1225" s="201">
        <v>221.97175007696075</v>
      </c>
      <c r="D1225" s="201">
        <v>248.14226905861406</v>
      </c>
      <c r="F1225" s="204">
        <v>177.5774000615686</v>
      </c>
      <c r="G1225" s="204">
        <v>190.87866850662618</v>
      </c>
      <c r="I1225" s="204">
        <v>710.30960024627439</v>
      </c>
      <c r="J1225" s="204">
        <v>763.51467402650474</v>
      </c>
    </row>
    <row r="1226" spans="1:10" x14ac:dyDescent="0.2">
      <c r="A1226" s="200">
        <v>1222</v>
      </c>
      <c r="C1226" s="201">
        <v>222.01408790498434</v>
      </c>
      <c r="D1226" s="201">
        <v>248.14226905861406</v>
      </c>
      <c r="F1226" s="204">
        <v>177.61127032398747</v>
      </c>
      <c r="G1226" s="204">
        <v>190.87866850662618</v>
      </c>
      <c r="I1226" s="204">
        <v>710.44508129594988</v>
      </c>
      <c r="J1226" s="204">
        <v>763.51467402650474</v>
      </c>
    </row>
    <row r="1227" spans="1:10" x14ac:dyDescent="0.2">
      <c r="A1227" s="200">
        <v>1223</v>
      </c>
      <c r="C1227" s="201">
        <v>222.05639110083399</v>
      </c>
      <c r="D1227" s="201">
        <v>248.14226905861406</v>
      </c>
      <c r="F1227" s="204">
        <v>177.6451128806672</v>
      </c>
      <c r="G1227" s="204">
        <v>190.87866850662618</v>
      </c>
      <c r="I1227" s="204">
        <v>710.5804515226688</v>
      </c>
      <c r="J1227" s="204">
        <v>763.51467402650474</v>
      </c>
    </row>
    <row r="1228" spans="1:10" x14ac:dyDescent="0.2">
      <c r="A1228" s="200">
        <v>1224</v>
      </c>
      <c r="C1228" s="201">
        <v>222.09865972112124</v>
      </c>
      <c r="D1228" s="201">
        <v>248.14226905861406</v>
      </c>
      <c r="F1228" s="204">
        <v>177.67892777689698</v>
      </c>
      <c r="G1228" s="204">
        <v>190.87866850662618</v>
      </c>
      <c r="I1228" s="204">
        <v>710.71571110758794</v>
      </c>
      <c r="J1228" s="204">
        <v>763.51467402650474</v>
      </c>
    </row>
    <row r="1229" spans="1:10" x14ac:dyDescent="0.2">
      <c r="A1229" s="200">
        <v>1225</v>
      </c>
      <c r="C1229" s="201">
        <v>222.14089382231907</v>
      </c>
      <c r="D1229" s="201">
        <v>248.14226905861406</v>
      </c>
      <c r="F1229" s="204">
        <v>177.71271505785526</v>
      </c>
      <c r="G1229" s="204">
        <v>190.87866850662618</v>
      </c>
      <c r="I1229" s="204">
        <v>710.85086023142105</v>
      </c>
      <c r="J1229" s="204">
        <v>763.51467402650474</v>
      </c>
    </row>
    <row r="1230" spans="1:10" x14ac:dyDescent="0.2">
      <c r="A1230" s="200">
        <v>1226</v>
      </c>
      <c r="C1230" s="201">
        <v>222.18309346076219</v>
      </c>
      <c r="D1230" s="201">
        <v>248.14226905861406</v>
      </c>
      <c r="F1230" s="204">
        <v>177.74647476860974</v>
      </c>
      <c r="G1230" s="204">
        <v>190.87866850662618</v>
      </c>
      <c r="I1230" s="204">
        <v>710.98589907443898</v>
      </c>
      <c r="J1230" s="204">
        <v>763.51467402650474</v>
      </c>
    </row>
    <row r="1231" spans="1:10" x14ac:dyDescent="0.2">
      <c r="A1231" s="200">
        <v>1227</v>
      </c>
      <c r="C1231" s="201">
        <v>222.22525869264751</v>
      </c>
      <c r="D1231" s="201">
        <v>248.14226905861406</v>
      </c>
      <c r="F1231" s="204">
        <v>177.780206954118</v>
      </c>
      <c r="G1231" s="204">
        <v>190.87866850662618</v>
      </c>
      <c r="I1231" s="204">
        <v>711.120827816472</v>
      </c>
      <c r="J1231" s="204">
        <v>763.51467402650474</v>
      </c>
    </row>
    <row r="1232" spans="1:10" x14ac:dyDescent="0.2">
      <c r="A1232" s="200">
        <v>1228</v>
      </c>
      <c r="C1232" s="201">
        <v>222.26738957403464</v>
      </c>
      <c r="D1232" s="201">
        <v>248.14226905861406</v>
      </c>
      <c r="F1232" s="204">
        <v>177.8139116592277</v>
      </c>
      <c r="G1232" s="204">
        <v>190.87866850662618</v>
      </c>
      <c r="I1232" s="204">
        <v>711.2556466369108</v>
      </c>
      <c r="J1232" s="204">
        <v>763.51467402650474</v>
      </c>
    </row>
    <row r="1233" spans="1:10" x14ac:dyDescent="0.2">
      <c r="A1233" s="200">
        <v>1229</v>
      </c>
      <c r="C1233" s="201">
        <v>222.30948616084629</v>
      </c>
      <c r="D1233" s="201">
        <v>248.14226905861406</v>
      </c>
      <c r="F1233" s="204">
        <v>177.847588928677</v>
      </c>
      <c r="G1233" s="204">
        <v>190.87866850662618</v>
      </c>
      <c r="I1233" s="204">
        <v>711.39035571470799</v>
      </c>
      <c r="J1233" s="204">
        <v>763.51467402650474</v>
      </c>
    </row>
    <row r="1234" spans="1:10" x14ac:dyDescent="0.2">
      <c r="A1234" s="200">
        <v>1230</v>
      </c>
      <c r="C1234" s="201">
        <v>222.35154850886852</v>
      </c>
      <c r="D1234" s="201">
        <v>248.14226905861406</v>
      </c>
      <c r="F1234" s="204">
        <v>177.88123880709483</v>
      </c>
      <c r="G1234" s="204">
        <v>190.87866850662618</v>
      </c>
      <c r="I1234" s="204">
        <v>711.52495522837933</v>
      </c>
      <c r="J1234" s="204">
        <v>763.51467402650474</v>
      </c>
    </row>
    <row r="1235" spans="1:10" x14ac:dyDescent="0.2">
      <c r="A1235" s="200">
        <v>1231</v>
      </c>
      <c r="C1235" s="201">
        <v>222.39357667375177</v>
      </c>
      <c r="D1235" s="201">
        <v>248.14226905861406</v>
      </c>
      <c r="F1235" s="204">
        <v>177.91486133900142</v>
      </c>
      <c r="G1235" s="204">
        <v>190.87866850662618</v>
      </c>
      <c r="I1235" s="204">
        <v>711.65944535600568</v>
      </c>
      <c r="J1235" s="204">
        <v>763.51467402650474</v>
      </c>
    </row>
    <row r="1236" spans="1:10" x14ac:dyDescent="0.2">
      <c r="A1236" s="200">
        <v>1232</v>
      </c>
      <c r="C1236" s="201">
        <v>222.43557071101048</v>
      </c>
      <c r="D1236" s="201">
        <v>248.14226905861406</v>
      </c>
      <c r="F1236" s="204">
        <v>177.94845656880838</v>
      </c>
      <c r="G1236" s="204">
        <v>190.87866850662618</v>
      </c>
      <c r="I1236" s="204">
        <v>711.79382627523353</v>
      </c>
      <c r="J1236" s="204">
        <v>763.51467402650474</v>
      </c>
    </row>
    <row r="1237" spans="1:10" x14ac:dyDescent="0.2">
      <c r="A1237" s="200">
        <v>1233</v>
      </c>
      <c r="C1237" s="201">
        <v>222.47753067602437</v>
      </c>
      <c r="D1237" s="201">
        <v>248.14226905861406</v>
      </c>
      <c r="F1237" s="204">
        <v>177.98202454081948</v>
      </c>
      <c r="G1237" s="204">
        <v>190.87866850662618</v>
      </c>
      <c r="I1237" s="204">
        <v>711.92809816327792</v>
      </c>
      <c r="J1237" s="204">
        <v>763.51467402650474</v>
      </c>
    </row>
    <row r="1238" spans="1:10" x14ac:dyDescent="0.2">
      <c r="A1238" s="200">
        <v>1234</v>
      </c>
      <c r="C1238" s="201">
        <v>222.5194566240381</v>
      </c>
      <c r="D1238" s="201">
        <v>248.14226905861406</v>
      </c>
      <c r="F1238" s="204">
        <v>178.01556529923047</v>
      </c>
      <c r="G1238" s="204">
        <v>190.87866850662618</v>
      </c>
      <c r="I1238" s="204">
        <v>712.0622611969219</v>
      </c>
      <c r="J1238" s="204">
        <v>763.51467402650474</v>
      </c>
    </row>
    <row r="1239" spans="1:10" x14ac:dyDescent="0.2">
      <c r="A1239" s="200">
        <v>1235</v>
      </c>
      <c r="C1239" s="201">
        <v>222.56134861016233</v>
      </c>
      <c r="D1239" s="201">
        <v>248.14226905861406</v>
      </c>
      <c r="F1239" s="204">
        <v>178.04907888812986</v>
      </c>
      <c r="G1239" s="204">
        <v>190.87866850662618</v>
      </c>
      <c r="I1239" s="204">
        <v>712.19631555251942</v>
      </c>
      <c r="J1239" s="204">
        <v>763.51467402650474</v>
      </c>
    </row>
    <row r="1240" spans="1:10" x14ac:dyDescent="0.2">
      <c r="A1240" s="200">
        <v>1236</v>
      </c>
      <c r="C1240" s="201">
        <v>222.60320668937382</v>
      </c>
      <c r="D1240" s="201">
        <v>248.14226905861406</v>
      </c>
      <c r="F1240" s="204">
        <v>178.08256535149906</v>
      </c>
      <c r="G1240" s="204">
        <v>190.87866850662618</v>
      </c>
      <c r="I1240" s="204">
        <v>712.33026140599623</v>
      </c>
      <c r="J1240" s="204">
        <v>763.51467402650474</v>
      </c>
    </row>
    <row r="1241" spans="1:10" x14ac:dyDescent="0.2">
      <c r="A1241" s="200">
        <v>1237</v>
      </c>
      <c r="C1241" s="201">
        <v>222.64503091651591</v>
      </c>
      <c r="D1241" s="201">
        <v>248.14226905861406</v>
      </c>
      <c r="F1241" s="204">
        <v>178.1160247332127</v>
      </c>
      <c r="G1241" s="204">
        <v>190.87866850662618</v>
      </c>
      <c r="I1241" s="204">
        <v>712.46409893285079</v>
      </c>
      <c r="J1241" s="204">
        <v>763.51467402650474</v>
      </c>
    </row>
    <row r="1242" spans="1:10" x14ac:dyDescent="0.2">
      <c r="A1242" s="200">
        <v>1238</v>
      </c>
      <c r="C1242" s="201">
        <v>222.68682134629907</v>
      </c>
      <c r="D1242" s="201">
        <v>248.14226905861406</v>
      </c>
      <c r="F1242" s="204">
        <v>178.14945707703924</v>
      </c>
      <c r="G1242" s="204">
        <v>190.87866850662618</v>
      </c>
      <c r="I1242" s="204">
        <v>712.59782830815698</v>
      </c>
      <c r="J1242" s="204">
        <v>763.51467402650474</v>
      </c>
    </row>
    <row r="1243" spans="1:10" x14ac:dyDescent="0.2">
      <c r="A1243" s="200">
        <v>1239</v>
      </c>
      <c r="C1243" s="201">
        <v>222.7285780333012</v>
      </c>
      <c r="D1243" s="201">
        <v>248.14226905861406</v>
      </c>
      <c r="F1243" s="204">
        <v>178.18286242664098</v>
      </c>
      <c r="G1243" s="204">
        <v>190.87866850662618</v>
      </c>
      <c r="I1243" s="204">
        <v>712.73144970656392</v>
      </c>
      <c r="J1243" s="204">
        <v>763.51467402650474</v>
      </c>
    </row>
    <row r="1244" spans="1:10" x14ac:dyDescent="0.2">
      <c r="A1244" s="200">
        <v>1240</v>
      </c>
      <c r="C1244" s="201">
        <v>222.7703010319681</v>
      </c>
      <c r="D1244" s="201">
        <v>248.14226905861406</v>
      </c>
      <c r="F1244" s="204">
        <v>178.21624082557446</v>
      </c>
      <c r="G1244" s="204">
        <v>190.87866850662618</v>
      </c>
      <c r="I1244" s="204">
        <v>712.86496330229784</v>
      </c>
      <c r="J1244" s="204">
        <v>763.51467402650474</v>
      </c>
    </row>
    <row r="1245" spans="1:10" x14ac:dyDescent="0.2">
      <c r="A1245" s="200">
        <v>1241</v>
      </c>
      <c r="C1245" s="201">
        <v>222.81199039661385</v>
      </c>
      <c r="D1245" s="201">
        <v>248.14226905861406</v>
      </c>
      <c r="F1245" s="204">
        <v>178.2495923172911</v>
      </c>
      <c r="G1245" s="204">
        <v>190.87866850662618</v>
      </c>
      <c r="I1245" s="204">
        <v>712.99836926916441</v>
      </c>
      <c r="J1245" s="204">
        <v>763.51467402650474</v>
      </c>
    </row>
    <row r="1246" spans="1:10" x14ac:dyDescent="0.2">
      <c r="A1246" s="200">
        <v>1242</v>
      </c>
      <c r="C1246" s="201">
        <v>222.85364618142145</v>
      </c>
      <c r="D1246" s="201">
        <v>248.14226905861406</v>
      </c>
      <c r="F1246" s="204">
        <v>178.28291694513715</v>
      </c>
      <c r="G1246" s="204">
        <v>190.87866850662618</v>
      </c>
      <c r="I1246" s="204">
        <v>713.13166778054858</v>
      </c>
      <c r="J1246" s="204">
        <v>763.51467402650474</v>
      </c>
    </row>
    <row r="1247" spans="1:10" x14ac:dyDescent="0.2">
      <c r="A1247" s="200">
        <v>1243</v>
      </c>
      <c r="C1247" s="201">
        <v>222.89526844044278</v>
      </c>
      <c r="D1247" s="201">
        <v>248.14226905861406</v>
      </c>
      <c r="F1247" s="204">
        <v>178.31621475235426</v>
      </c>
      <c r="G1247" s="204">
        <v>190.87866850662618</v>
      </c>
      <c r="I1247" s="204">
        <v>713.26485900941702</v>
      </c>
      <c r="J1247" s="204">
        <v>763.51467402650474</v>
      </c>
    </row>
    <row r="1248" spans="1:10" x14ac:dyDescent="0.2">
      <c r="A1248" s="200">
        <v>1244</v>
      </c>
      <c r="C1248" s="201">
        <v>222.93685722759966</v>
      </c>
      <c r="D1248" s="201">
        <v>248.14226905861406</v>
      </c>
      <c r="F1248" s="204">
        <v>178.34948578207971</v>
      </c>
      <c r="G1248" s="204">
        <v>190.87866850662618</v>
      </c>
      <c r="I1248" s="204">
        <v>713.39794312831884</v>
      </c>
      <c r="J1248" s="204">
        <v>763.51467402650474</v>
      </c>
    </row>
    <row r="1249" spans="1:10" x14ac:dyDescent="0.2">
      <c r="A1249" s="200">
        <v>1245</v>
      </c>
      <c r="C1249" s="201">
        <v>222.97841259668371</v>
      </c>
      <c r="D1249" s="201">
        <v>248.14226905861406</v>
      </c>
      <c r="F1249" s="204">
        <v>178.38273007734699</v>
      </c>
      <c r="G1249" s="204">
        <v>190.87866850662618</v>
      </c>
      <c r="I1249" s="204">
        <v>713.53092030938797</v>
      </c>
      <c r="J1249" s="204">
        <v>763.51467402650474</v>
      </c>
    </row>
    <row r="1250" spans="1:10" x14ac:dyDescent="0.2">
      <c r="A1250" s="200">
        <v>1246</v>
      </c>
      <c r="C1250" s="201">
        <v>223.01993460135705</v>
      </c>
      <c r="D1250" s="201">
        <v>248.14226905861406</v>
      </c>
      <c r="F1250" s="204">
        <v>178.41594768108561</v>
      </c>
      <c r="G1250" s="204">
        <v>190.87866850662618</v>
      </c>
      <c r="I1250" s="204">
        <v>713.66379072434245</v>
      </c>
      <c r="J1250" s="204">
        <v>763.51467402650474</v>
      </c>
    </row>
    <row r="1251" spans="1:10" x14ac:dyDescent="0.2">
      <c r="A1251" s="200">
        <v>1247</v>
      </c>
      <c r="C1251" s="201">
        <v>223.06142329515259</v>
      </c>
      <c r="D1251" s="201">
        <v>248.14226905861406</v>
      </c>
      <c r="F1251" s="204">
        <v>178.44913863612209</v>
      </c>
      <c r="G1251" s="204">
        <v>190.87866850662618</v>
      </c>
      <c r="I1251" s="204">
        <v>713.79655454448834</v>
      </c>
      <c r="J1251" s="204">
        <v>763.51467402650474</v>
      </c>
    </row>
    <row r="1252" spans="1:10" x14ac:dyDescent="0.2">
      <c r="A1252" s="200">
        <v>1248</v>
      </c>
      <c r="C1252" s="201">
        <v>223.1028787314747</v>
      </c>
      <c r="D1252" s="201">
        <v>248.14226905861406</v>
      </c>
      <c r="F1252" s="204">
        <v>178.48230298517976</v>
      </c>
      <c r="G1252" s="204">
        <v>190.87866850662618</v>
      </c>
      <c r="I1252" s="204">
        <v>713.92921194071903</v>
      </c>
      <c r="J1252" s="204">
        <v>763.51467402650474</v>
      </c>
    </row>
    <row r="1253" spans="1:10" x14ac:dyDescent="0.2">
      <c r="A1253" s="200">
        <v>1249</v>
      </c>
      <c r="C1253" s="201">
        <v>223.14430096359902</v>
      </c>
      <c r="D1253" s="201">
        <v>248.14226905861406</v>
      </c>
      <c r="F1253" s="204">
        <v>178.51544077087922</v>
      </c>
      <c r="G1253" s="204">
        <v>190.87866850662618</v>
      </c>
      <c r="I1253" s="204">
        <v>714.06176308351689</v>
      </c>
      <c r="J1253" s="204">
        <v>763.51467402650474</v>
      </c>
    </row>
    <row r="1254" spans="1:10" x14ac:dyDescent="0.2">
      <c r="A1254" s="200">
        <v>1250</v>
      </c>
      <c r="C1254" s="201">
        <v>223.18569004467378</v>
      </c>
      <c r="D1254" s="201">
        <v>248.14226905861406</v>
      </c>
      <c r="F1254" s="204">
        <v>178.54855203573902</v>
      </c>
      <c r="G1254" s="204">
        <v>190.87866850662618</v>
      </c>
      <c r="I1254" s="204">
        <v>714.19420814295609</v>
      </c>
      <c r="J1254" s="204">
        <v>763.51467402650474</v>
      </c>
    </row>
    <row r="1255" spans="1:10" x14ac:dyDescent="0.2">
      <c r="A1255" s="200">
        <v>1251</v>
      </c>
      <c r="C1255" s="201">
        <v>223.22704602771938</v>
      </c>
      <c r="D1255" s="201">
        <v>248.14226905861406</v>
      </c>
      <c r="F1255" s="204">
        <v>178.58163682217548</v>
      </c>
      <c r="G1255" s="204">
        <v>190.87866850662618</v>
      </c>
      <c r="I1255" s="204">
        <v>714.32654728870193</v>
      </c>
      <c r="J1255" s="204">
        <v>763.51467402650474</v>
      </c>
    </row>
    <row r="1256" spans="1:10" x14ac:dyDescent="0.2">
      <c r="A1256" s="200">
        <v>1252</v>
      </c>
      <c r="C1256" s="201">
        <v>223.26836896562907</v>
      </c>
      <c r="D1256" s="201">
        <v>248.14226905861406</v>
      </c>
      <c r="F1256" s="204">
        <v>178.61469517250327</v>
      </c>
      <c r="G1256" s="204">
        <v>190.87866850662618</v>
      </c>
      <c r="I1256" s="204">
        <v>714.4587806900131</v>
      </c>
      <c r="J1256" s="204">
        <v>763.51467402650474</v>
      </c>
    </row>
    <row r="1257" spans="1:10" x14ac:dyDescent="0.2">
      <c r="A1257" s="200">
        <v>1253</v>
      </c>
      <c r="C1257" s="201">
        <v>223.30965891116972</v>
      </c>
      <c r="D1257" s="201">
        <v>248.14226905861406</v>
      </c>
      <c r="F1257" s="204">
        <v>178.64772712893574</v>
      </c>
      <c r="G1257" s="204">
        <v>190.87866850662618</v>
      </c>
      <c r="I1257" s="204">
        <v>714.59090851574297</v>
      </c>
      <c r="J1257" s="204">
        <v>763.51467402650474</v>
      </c>
    </row>
    <row r="1258" spans="1:10" x14ac:dyDescent="0.2">
      <c r="A1258" s="200">
        <v>1254</v>
      </c>
      <c r="C1258" s="201">
        <v>223.35091591698171</v>
      </c>
      <c r="D1258" s="201">
        <v>248.14226905861406</v>
      </c>
      <c r="F1258" s="204">
        <v>178.68073273358539</v>
      </c>
      <c r="G1258" s="204">
        <v>190.87866850662618</v>
      </c>
      <c r="I1258" s="204">
        <v>714.72293093434155</v>
      </c>
      <c r="J1258" s="204">
        <v>763.51467402650474</v>
      </c>
    </row>
    <row r="1259" spans="1:10" x14ac:dyDescent="0.2">
      <c r="A1259" s="200">
        <v>1255</v>
      </c>
      <c r="C1259" s="201">
        <v>223.3921400355795</v>
      </c>
      <c r="D1259" s="201">
        <v>248.14226905861406</v>
      </c>
      <c r="F1259" s="204">
        <v>178.71371202846362</v>
      </c>
      <c r="G1259" s="204">
        <v>190.87866850662618</v>
      </c>
      <c r="I1259" s="204">
        <v>714.85484811385447</v>
      </c>
      <c r="J1259" s="204">
        <v>763.51467402650474</v>
      </c>
    </row>
    <row r="1260" spans="1:10" x14ac:dyDescent="0.2">
      <c r="A1260" s="200">
        <v>1256</v>
      </c>
      <c r="C1260" s="201">
        <v>223.43333131935211</v>
      </c>
      <c r="D1260" s="201">
        <v>248.14226905861406</v>
      </c>
      <c r="F1260" s="204">
        <v>178.74666505548169</v>
      </c>
      <c r="G1260" s="204">
        <v>190.87866850662618</v>
      </c>
      <c r="I1260" s="204">
        <v>714.98666022192674</v>
      </c>
      <c r="J1260" s="204">
        <v>763.51467402650474</v>
      </c>
    </row>
    <row r="1261" spans="1:10" x14ac:dyDescent="0.2">
      <c r="A1261" s="200">
        <v>1257</v>
      </c>
      <c r="C1261" s="201">
        <v>223.47448982056358</v>
      </c>
      <c r="D1261" s="201">
        <v>248.14226905861406</v>
      </c>
      <c r="F1261" s="204">
        <v>178.77959185645085</v>
      </c>
      <c r="G1261" s="204">
        <v>190.87866850662618</v>
      </c>
      <c r="I1261" s="204">
        <v>715.1183674258034</v>
      </c>
      <c r="J1261" s="204">
        <v>763.51467402650474</v>
      </c>
    </row>
    <row r="1262" spans="1:10" x14ac:dyDescent="0.2">
      <c r="A1262" s="200">
        <v>1258</v>
      </c>
      <c r="C1262" s="201">
        <v>223.51561559135314</v>
      </c>
      <c r="D1262" s="201">
        <v>248.14226905861406</v>
      </c>
      <c r="F1262" s="204">
        <v>178.81249247308253</v>
      </c>
      <c r="G1262" s="204">
        <v>190.87866850662618</v>
      </c>
      <c r="I1262" s="204">
        <v>715.24996989233011</v>
      </c>
      <c r="J1262" s="204">
        <v>763.51467402650474</v>
      </c>
    </row>
    <row r="1263" spans="1:10" x14ac:dyDescent="0.2">
      <c r="A1263" s="200">
        <v>1259</v>
      </c>
      <c r="C1263" s="201">
        <v>223.55670868373576</v>
      </c>
      <c r="D1263" s="201">
        <v>248.14226905861406</v>
      </c>
      <c r="F1263" s="204">
        <v>178.84536694698858</v>
      </c>
      <c r="G1263" s="204">
        <v>190.87866850662618</v>
      </c>
      <c r="I1263" s="204">
        <v>715.38146778795431</v>
      </c>
      <c r="J1263" s="204">
        <v>763.51467402650474</v>
      </c>
    </row>
    <row r="1264" spans="1:10" x14ac:dyDescent="0.2">
      <c r="A1264" s="200">
        <v>1260</v>
      </c>
      <c r="C1264" s="201">
        <v>223.59776914960256</v>
      </c>
      <c r="D1264" s="201">
        <v>248.14226905861406</v>
      </c>
      <c r="F1264" s="204">
        <v>178.87821531968203</v>
      </c>
      <c r="G1264" s="204">
        <v>190.87866850662618</v>
      </c>
      <c r="I1264" s="204">
        <v>715.51286127872811</v>
      </c>
      <c r="J1264" s="204">
        <v>763.51467402650474</v>
      </c>
    </row>
    <row r="1265" spans="1:10" x14ac:dyDescent="0.2">
      <c r="A1265" s="200">
        <v>1261</v>
      </c>
      <c r="C1265" s="201">
        <v>223.6387970407211</v>
      </c>
      <c r="D1265" s="201">
        <v>248.14226905861406</v>
      </c>
      <c r="F1265" s="204">
        <v>178.91103763257689</v>
      </c>
      <c r="G1265" s="204">
        <v>190.87866850662618</v>
      </c>
      <c r="I1265" s="204">
        <v>715.64415053030757</v>
      </c>
      <c r="J1265" s="204">
        <v>763.51467402650474</v>
      </c>
    </row>
    <row r="1266" spans="1:10" x14ac:dyDescent="0.2">
      <c r="A1266" s="200">
        <v>1262</v>
      </c>
      <c r="C1266" s="201">
        <v>223.67979240873578</v>
      </c>
      <c r="D1266" s="201">
        <v>248.14226905861406</v>
      </c>
      <c r="F1266" s="204">
        <v>178.94383392698865</v>
      </c>
      <c r="G1266" s="204">
        <v>190.87866850662618</v>
      </c>
      <c r="I1266" s="204">
        <v>715.77533570795458</v>
      </c>
      <c r="J1266" s="204">
        <v>763.51467402650474</v>
      </c>
    </row>
    <row r="1267" spans="1:10" x14ac:dyDescent="0.2">
      <c r="A1267" s="200">
        <v>1263</v>
      </c>
      <c r="C1267" s="201">
        <v>223.72075530516855</v>
      </c>
      <c r="D1267" s="201">
        <v>248.14226905861406</v>
      </c>
      <c r="F1267" s="204">
        <v>178.97660424413482</v>
      </c>
      <c r="G1267" s="204">
        <v>190.87866850662618</v>
      </c>
      <c r="I1267" s="204">
        <v>715.90641697653928</v>
      </c>
      <c r="J1267" s="204">
        <v>763.51467402650474</v>
      </c>
    </row>
    <row r="1268" spans="1:10" x14ac:dyDescent="0.2">
      <c r="A1268" s="200">
        <v>1264</v>
      </c>
      <c r="C1268" s="201">
        <v>223.76168578141872</v>
      </c>
      <c r="D1268" s="201">
        <v>248.14226905861406</v>
      </c>
      <c r="F1268" s="204">
        <v>179.00934862513498</v>
      </c>
      <c r="G1268" s="204">
        <v>190.87866850662618</v>
      </c>
      <c r="I1268" s="204">
        <v>716.0373945005399</v>
      </c>
      <c r="J1268" s="204">
        <v>763.51467402650474</v>
      </c>
    </row>
    <row r="1269" spans="1:10" x14ac:dyDescent="0.2">
      <c r="A1269" s="200">
        <v>1265</v>
      </c>
      <c r="C1269" s="201">
        <v>223.80258388876373</v>
      </c>
      <c r="D1269" s="201">
        <v>248.14226905861406</v>
      </c>
      <c r="F1269" s="204">
        <v>179.04206711101102</v>
      </c>
      <c r="G1269" s="204">
        <v>190.87866850662618</v>
      </c>
      <c r="I1269" s="204">
        <v>716.16826844404409</v>
      </c>
      <c r="J1269" s="204">
        <v>763.51467402650474</v>
      </c>
    </row>
    <row r="1270" spans="1:10" x14ac:dyDescent="0.2">
      <c r="A1270" s="200">
        <v>1266</v>
      </c>
      <c r="C1270" s="201">
        <v>223.84344967835958</v>
      </c>
      <c r="D1270" s="201">
        <v>248.14226905861406</v>
      </c>
      <c r="F1270" s="204">
        <v>179.07475974268763</v>
      </c>
      <c r="G1270" s="204">
        <v>190.87866850662618</v>
      </c>
      <c r="I1270" s="204">
        <v>716.29903897075053</v>
      </c>
      <c r="J1270" s="204">
        <v>763.51467402650474</v>
      </c>
    </row>
    <row r="1271" spans="1:10" x14ac:dyDescent="0.2">
      <c r="A1271" s="200">
        <v>1267</v>
      </c>
      <c r="C1271" s="201">
        <v>223.88428320124086</v>
      </c>
      <c r="D1271" s="201">
        <v>248.14226905861406</v>
      </c>
      <c r="F1271" s="204">
        <v>179.10742656099268</v>
      </c>
      <c r="G1271" s="204">
        <v>190.87866850662618</v>
      </c>
      <c r="I1271" s="204">
        <v>716.42970624397071</v>
      </c>
      <c r="J1271" s="204">
        <v>763.51467402650474</v>
      </c>
    </row>
    <row r="1272" spans="1:10" x14ac:dyDescent="0.2">
      <c r="A1272" s="200">
        <v>1268</v>
      </c>
      <c r="C1272" s="201">
        <v>223.92508450832179</v>
      </c>
      <c r="D1272" s="201">
        <v>248.14226905861406</v>
      </c>
      <c r="F1272" s="204">
        <v>179.14006760665742</v>
      </c>
      <c r="G1272" s="204">
        <v>190.87866850662618</v>
      </c>
      <c r="I1272" s="204">
        <v>716.5602704266297</v>
      </c>
      <c r="J1272" s="204">
        <v>763.51467402650474</v>
      </c>
    </row>
    <row r="1273" spans="1:10" x14ac:dyDescent="0.2">
      <c r="A1273" s="200">
        <v>1269</v>
      </c>
      <c r="C1273" s="201">
        <v>223.96585365039576</v>
      </c>
      <c r="D1273" s="201">
        <v>248.14226905861406</v>
      </c>
      <c r="F1273" s="204">
        <v>179.17268292031659</v>
      </c>
      <c r="G1273" s="204">
        <v>190.87866850662618</v>
      </c>
      <c r="I1273" s="204">
        <v>716.69073168126636</v>
      </c>
      <c r="J1273" s="204">
        <v>763.51467402650474</v>
      </c>
    </row>
    <row r="1274" spans="1:10" x14ac:dyDescent="0.2">
      <c r="A1274" s="200">
        <v>1270</v>
      </c>
      <c r="C1274" s="201">
        <v>224.00659067813632</v>
      </c>
      <c r="D1274" s="201">
        <v>248.14226905861406</v>
      </c>
      <c r="F1274" s="204">
        <v>179.20527254250905</v>
      </c>
      <c r="G1274" s="204">
        <v>190.87866850662618</v>
      </c>
      <c r="I1274" s="204">
        <v>716.8210901700362</v>
      </c>
      <c r="J1274" s="204">
        <v>763.51467402650474</v>
      </c>
    </row>
    <row r="1275" spans="1:10" x14ac:dyDescent="0.2">
      <c r="A1275" s="200">
        <v>1271</v>
      </c>
      <c r="C1275" s="201">
        <v>224.04729564209725</v>
      </c>
      <c r="D1275" s="201">
        <v>248.14226905861406</v>
      </c>
      <c r="F1275" s="204">
        <v>179.23783651367782</v>
      </c>
      <c r="G1275" s="204">
        <v>190.87866850662618</v>
      </c>
      <c r="I1275" s="204">
        <v>716.95134605471128</v>
      </c>
      <c r="J1275" s="204">
        <v>763.51467402650474</v>
      </c>
    </row>
    <row r="1276" spans="1:10" x14ac:dyDescent="0.2">
      <c r="A1276" s="200">
        <v>1272</v>
      </c>
      <c r="C1276" s="201">
        <v>224.08796859271322</v>
      </c>
      <c r="D1276" s="201">
        <v>248.14226905861406</v>
      </c>
      <c r="F1276" s="204">
        <v>179.27037487417056</v>
      </c>
      <c r="G1276" s="204">
        <v>190.87866850662618</v>
      </c>
      <c r="I1276" s="204">
        <v>717.08149949668223</v>
      </c>
      <c r="J1276" s="204">
        <v>763.51467402650474</v>
      </c>
    </row>
    <row r="1277" spans="1:10" x14ac:dyDescent="0.2">
      <c r="A1277" s="200">
        <v>1273</v>
      </c>
      <c r="C1277" s="201">
        <v>224.12860958029981</v>
      </c>
      <c r="D1277" s="201">
        <v>248.14226905861406</v>
      </c>
      <c r="F1277" s="204">
        <v>179.30288766423985</v>
      </c>
      <c r="G1277" s="204">
        <v>190.87866850662618</v>
      </c>
      <c r="I1277" s="204">
        <v>717.21155065695939</v>
      </c>
      <c r="J1277" s="204">
        <v>763.51467402650474</v>
      </c>
    </row>
    <row r="1278" spans="1:10" x14ac:dyDescent="0.2">
      <c r="A1278" s="200">
        <v>1274</v>
      </c>
      <c r="C1278" s="201">
        <v>224.16921865505427</v>
      </c>
      <c r="D1278" s="201">
        <v>248.14226905861406</v>
      </c>
      <c r="F1278" s="204">
        <v>179.33537492404341</v>
      </c>
      <c r="G1278" s="204">
        <v>190.87866850662618</v>
      </c>
      <c r="I1278" s="204">
        <v>717.34149969617363</v>
      </c>
      <c r="J1278" s="204">
        <v>763.51467402650474</v>
      </c>
    </row>
    <row r="1279" spans="1:10" x14ac:dyDescent="0.2">
      <c r="A1279" s="200">
        <v>1275</v>
      </c>
      <c r="C1279" s="201">
        <v>224.20979586705556</v>
      </c>
      <c r="D1279" s="201">
        <v>248.14226905861406</v>
      </c>
      <c r="F1279" s="204">
        <v>179.36783669364445</v>
      </c>
      <c r="G1279" s="204">
        <v>190.87866850662618</v>
      </c>
      <c r="I1279" s="204">
        <v>717.4713467745778</v>
      </c>
      <c r="J1279" s="204">
        <v>763.51467402650474</v>
      </c>
    </row>
    <row r="1280" spans="1:10" x14ac:dyDescent="0.2">
      <c r="A1280" s="200">
        <v>1276</v>
      </c>
      <c r="C1280" s="201">
        <v>224.25034126626485</v>
      </c>
      <c r="D1280" s="201">
        <v>248.14226905861406</v>
      </c>
      <c r="F1280" s="204">
        <v>179.40027301301188</v>
      </c>
      <c r="G1280" s="204">
        <v>190.87866850662618</v>
      </c>
      <c r="I1280" s="204">
        <v>717.60109205204753</v>
      </c>
      <c r="J1280" s="204">
        <v>763.51467402650474</v>
      </c>
    </row>
    <row r="1281" spans="1:10" x14ac:dyDescent="0.2">
      <c r="A1281" s="200">
        <v>1277</v>
      </c>
      <c r="C1281" s="201">
        <v>224.29085490252604</v>
      </c>
      <c r="D1281" s="201">
        <v>248.14226905861406</v>
      </c>
      <c r="F1281" s="204">
        <v>179.43268392202086</v>
      </c>
      <c r="G1281" s="204">
        <v>190.87866850662618</v>
      </c>
      <c r="I1281" s="204">
        <v>717.73073568808343</v>
      </c>
      <c r="J1281" s="204">
        <v>763.51467402650474</v>
      </c>
    </row>
    <row r="1282" spans="1:10" x14ac:dyDescent="0.2">
      <c r="A1282" s="200">
        <v>1278</v>
      </c>
      <c r="C1282" s="201">
        <v>224.33133682556573</v>
      </c>
      <c r="D1282" s="201">
        <v>248.14226905861406</v>
      </c>
      <c r="F1282" s="204">
        <v>179.46506946045255</v>
      </c>
      <c r="G1282" s="204">
        <v>190.87866850662618</v>
      </c>
      <c r="I1282" s="204">
        <v>717.86027784181022</v>
      </c>
      <c r="J1282" s="204">
        <v>763.51467402650474</v>
      </c>
    </row>
    <row r="1283" spans="1:10" x14ac:dyDescent="0.2">
      <c r="A1283" s="200">
        <v>1279</v>
      </c>
      <c r="C1283" s="201">
        <v>224.37178708499405</v>
      </c>
      <c r="D1283" s="201">
        <v>248.14226905861406</v>
      </c>
      <c r="F1283" s="204">
        <v>179.49742966799522</v>
      </c>
      <c r="G1283" s="204">
        <v>190.87866850662618</v>
      </c>
      <c r="I1283" s="204">
        <v>717.98971867198088</v>
      </c>
      <c r="J1283" s="204">
        <v>763.51467402650474</v>
      </c>
    </row>
    <row r="1284" spans="1:10" x14ac:dyDescent="0.2">
      <c r="A1284" s="200">
        <v>1280</v>
      </c>
      <c r="C1284" s="201">
        <v>224.41220573030463</v>
      </c>
      <c r="D1284" s="201">
        <v>248.14226905861406</v>
      </c>
      <c r="F1284" s="204">
        <v>179.52976458424371</v>
      </c>
      <c r="G1284" s="204">
        <v>190.87866850662618</v>
      </c>
      <c r="I1284" s="204">
        <v>718.11905833697483</v>
      </c>
      <c r="J1284" s="204">
        <v>763.51467402650474</v>
      </c>
    </row>
    <row r="1285" spans="1:10" x14ac:dyDescent="0.2">
      <c r="A1285" s="200">
        <v>1281</v>
      </c>
      <c r="C1285" s="201">
        <v>224.45259281087536</v>
      </c>
      <c r="D1285" s="201">
        <v>248.14226905861406</v>
      </c>
      <c r="F1285" s="204">
        <v>179.5620742487003</v>
      </c>
      <c r="G1285" s="204">
        <v>190.87866850662618</v>
      </c>
      <c r="I1285" s="204">
        <v>718.24829699480119</v>
      </c>
      <c r="J1285" s="204">
        <v>763.51467402650474</v>
      </c>
    </row>
    <row r="1286" spans="1:10" x14ac:dyDescent="0.2">
      <c r="A1286" s="200">
        <v>1282</v>
      </c>
      <c r="C1286" s="201">
        <v>224.49294837596838</v>
      </c>
      <c r="D1286" s="201">
        <v>248.14226905861406</v>
      </c>
      <c r="F1286" s="204">
        <v>179.59435870077471</v>
      </c>
      <c r="G1286" s="204">
        <v>190.87866850662618</v>
      </c>
      <c r="I1286" s="204">
        <v>718.37743480309882</v>
      </c>
      <c r="J1286" s="204">
        <v>763.51467402650474</v>
      </c>
    </row>
    <row r="1287" spans="1:10" x14ac:dyDescent="0.2">
      <c r="A1287" s="200">
        <v>1283</v>
      </c>
      <c r="C1287" s="201">
        <v>224.53327247473072</v>
      </c>
      <c r="D1287" s="201">
        <v>248.14226905861406</v>
      </c>
      <c r="F1287" s="204">
        <v>179.62661797978456</v>
      </c>
      <c r="G1287" s="204">
        <v>190.87866850662618</v>
      </c>
      <c r="I1287" s="204">
        <v>718.50647191913822</v>
      </c>
      <c r="J1287" s="204">
        <v>763.51467402650474</v>
      </c>
    </row>
    <row r="1288" spans="1:10" x14ac:dyDescent="0.2">
      <c r="A1288" s="200">
        <v>1284</v>
      </c>
      <c r="C1288" s="201">
        <v>224.57356515619438</v>
      </c>
      <c r="D1288" s="201">
        <v>248.14226905861406</v>
      </c>
      <c r="F1288" s="204">
        <v>179.6588521249555</v>
      </c>
      <c r="G1288" s="204">
        <v>190.87866850662618</v>
      </c>
      <c r="I1288" s="204">
        <v>718.63540849982201</v>
      </c>
      <c r="J1288" s="204">
        <v>763.51467402650474</v>
      </c>
    </row>
    <row r="1289" spans="1:10" x14ac:dyDescent="0.2">
      <c r="A1289" s="200">
        <v>1285</v>
      </c>
      <c r="C1289" s="201">
        <v>224.61382646927686</v>
      </c>
      <c r="D1289" s="201">
        <v>248.14226905861406</v>
      </c>
      <c r="F1289" s="204">
        <v>179.69106117542151</v>
      </c>
      <c r="G1289" s="204">
        <v>190.87866850662618</v>
      </c>
      <c r="I1289" s="204">
        <v>718.76424470168604</v>
      </c>
      <c r="J1289" s="204">
        <v>763.51467402650474</v>
      </c>
    </row>
    <row r="1290" spans="1:10" x14ac:dyDescent="0.2">
      <c r="A1290" s="200">
        <v>1286</v>
      </c>
      <c r="C1290" s="201">
        <v>224.65405646278168</v>
      </c>
      <c r="D1290" s="201">
        <v>248.14226905861406</v>
      </c>
      <c r="F1290" s="204">
        <v>179.72324517022537</v>
      </c>
      <c r="G1290" s="204">
        <v>190.87866850662618</v>
      </c>
      <c r="I1290" s="204">
        <v>718.89298068090147</v>
      </c>
      <c r="J1290" s="204">
        <v>763.51467402650474</v>
      </c>
    </row>
    <row r="1291" spans="1:10" x14ac:dyDescent="0.2">
      <c r="A1291" s="200">
        <v>1287</v>
      </c>
      <c r="C1291" s="201">
        <v>224.69425518539839</v>
      </c>
      <c r="D1291" s="201">
        <v>248.14226905861406</v>
      </c>
      <c r="F1291" s="204">
        <v>179.75540414831872</v>
      </c>
      <c r="G1291" s="204">
        <v>190.87866850662618</v>
      </c>
      <c r="I1291" s="204">
        <v>719.02161659327487</v>
      </c>
      <c r="J1291" s="204">
        <v>763.51467402650474</v>
      </c>
    </row>
    <row r="1292" spans="1:10" x14ac:dyDescent="0.2">
      <c r="A1292" s="200">
        <v>1288</v>
      </c>
      <c r="C1292" s="201">
        <v>224.73442268570312</v>
      </c>
      <c r="D1292" s="201">
        <v>248.14226905861406</v>
      </c>
      <c r="F1292" s="204">
        <v>179.7875381485625</v>
      </c>
      <c r="G1292" s="204">
        <v>190.87866850662618</v>
      </c>
      <c r="I1292" s="204">
        <v>719.15015259425002</v>
      </c>
      <c r="J1292" s="204">
        <v>763.51467402650474</v>
      </c>
    </row>
    <row r="1293" spans="1:10" x14ac:dyDescent="0.2">
      <c r="A1293" s="200">
        <v>1289</v>
      </c>
      <c r="C1293" s="201">
        <v>224.7745590121589</v>
      </c>
      <c r="D1293" s="201">
        <v>248.14226905861406</v>
      </c>
      <c r="F1293" s="204">
        <v>179.81964720972712</v>
      </c>
      <c r="G1293" s="204">
        <v>190.87866850662618</v>
      </c>
      <c r="I1293" s="204">
        <v>719.27858883890849</v>
      </c>
      <c r="J1293" s="204">
        <v>763.51467402650474</v>
      </c>
    </row>
    <row r="1294" spans="1:10" x14ac:dyDescent="0.2">
      <c r="A1294" s="200">
        <v>1290</v>
      </c>
      <c r="C1294" s="201">
        <v>224.81466421311612</v>
      </c>
      <c r="D1294" s="201">
        <v>248.14226905861406</v>
      </c>
      <c r="F1294" s="204">
        <v>179.8517313704929</v>
      </c>
      <c r="G1294" s="204">
        <v>190.87866850662618</v>
      </c>
      <c r="I1294" s="204">
        <v>719.4069254819716</v>
      </c>
      <c r="J1294" s="204">
        <v>763.51467402650474</v>
      </c>
    </row>
    <row r="1295" spans="1:10" x14ac:dyDescent="0.2">
      <c r="A1295" s="200">
        <v>1291</v>
      </c>
      <c r="C1295" s="201">
        <v>224.85473833681252</v>
      </c>
      <c r="D1295" s="201">
        <v>248.14226905861406</v>
      </c>
      <c r="F1295" s="204">
        <v>179.88379066945001</v>
      </c>
      <c r="G1295" s="204">
        <v>190.87866850662618</v>
      </c>
      <c r="I1295" s="204">
        <v>719.53516267780003</v>
      </c>
      <c r="J1295" s="204">
        <v>763.51467402650474</v>
      </c>
    </row>
    <row r="1296" spans="1:10" x14ac:dyDescent="0.2">
      <c r="A1296" s="200">
        <v>1292</v>
      </c>
      <c r="C1296" s="201">
        <v>224.89478143137413</v>
      </c>
      <c r="D1296" s="201">
        <v>248.14226905861406</v>
      </c>
      <c r="F1296" s="204">
        <v>179.91582514509929</v>
      </c>
      <c r="G1296" s="204">
        <v>190.87866850662618</v>
      </c>
      <c r="I1296" s="204">
        <v>719.66330058039716</v>
      </c>
      <c r="J1296" s="204">
        <v>763.51467402650474</v>
      </c>
    </row>
    <row r="1297" spans="1:10" x14ac:dyDescent="0.2">
      <c r="A1297" s="200">
        <v>1293</v>
      </c>
      <c r="C1297" s="201">
        <v>224.93479354481488</v>
      </c>
      <c r="D1297" s="201">
        <v>248.14226905861406</v>
      </c>
      <c r="F1297" s="204">
        <v>179.94783483585192</v>
      </c>
      <c r="G1297" s="204">
        <v>190.87866850662618</v>
      </c>
      <c r="I1297" s="204">
        <v>719.79133934340769</v>
      </c>
      <c r="J1297" s="204">
        <v>763.51467402650474</v>
      </c>
    </row>
    <row r="1298" spans="1:10" x14ac:dyDescent="0.2">
      <c r="A1298" s="200">
        <v>1294</v>
      </c>
      <c r="C1298" s="201">
        <v>224.9747747250378</v>
      </c>
      <c r="D1298" s="201">
        <v>248.14226905861406</v>
      </c>
      <c r="F1298" s="204">
        <v>179.97981978003023</v>
      </c>
      <c r="G1298" s="204">
        <v>190.87866850662618</v>
      </c>
      <c r="I1298" s="204">
        <v>719.9192791201209</v>
      </c>
      <c r="J1298" s="204">
        <v>763.51467402650474</v>
      </c>
    </row>
    <row r="1299" spans="1:10" x14ac:dyDescent="0.2">
      <c r="A1299" s="200">
        <v>1295</v>
      </c>
      <c r="C1299" s="201">
        <v>225.01472501983446</v>
      </c>
      <c r="D1299" s="201">
        <v>248.14226905861406</v>
      </c>
      <c r="F1299" s="204">
        <v>180.01178001586754</v>
      </c>
      <c r="G1299" s="204">
        <v>190.87866850662618</v>
      </c>
      <c r="I1299" s="204">
        <v>720.04712006347017</v>
      </c>
      <c r="J1299" s="204">
        <v>763.51467402650474</v>
      </c>
    </row>
    <row r="1300" spans="1:10" x14ac:dyDescent="0.2">
      <c r="A1300" s="200">
        <v>1296</v>
      </c>
      <c r="C1300" s="201">
        <v>225.0546444768861</v>
      </c>
      <c r="D1300" s="201">
        <v>248.14226905861406</v>
      </c>
      <c r="F1300" s="204">
        <v>180.04371558150888</v>
      </c>
      <c r="G1300" s="204">
        <v>190.87866850662618</v>
      </c>
      <c r="I1300" s="204">
        <v>720.17486232603551</v>
      </c>
      <c r="J1300" s="204">
        <v>763.51467402650474</v>
      </c>
    </row>
    <row r="1301" spans="1:10" x14ac:dyDescent="0.2">
      <c r="A1301" s="200">
        <v>1297</v>
      </c>
      <c r="C1301" s="201">
        <v>225.09453314376333</v>
      </c>
      <c r="D1301" s="201">
        <v>248.14226905861406</v>
      </c>
      <c r="F1301" s="204">
        <v>180.0756265150107</v>
      </c>
      <c r="G1301" s="204">
        <v>190.87866850662618</v>
      </c>
      <c r="I1301" s="204">
        <v>720.30250606004279</v>
      </c>
      <c r="J1301" s="204">
        <v>763.51467402650474</v>
      </c>
    </row>
    <row r="1302" spans="1:10" x14ac:dyDescent="0.2">
      <c r="A1302" s="200">
        <v>1298</v>
      </c>
      <c r="C1302" s="201">
        <v>225.13439106792703</v>
      </c>
      <c r="D1302" s="201">
        <v>248.14226905861406</v>
      </c>
      <c r="F1302" s="204">
        <v>180.10751285434162</v>
      </c>
      <c r="G1302" s="204">
        <v>190.87866850662618</v>
      </c>
      <c r="I1302" s="204">
        <v>720.43005141736649</v>
      </c>
      <c r="J1302" s="204">
        <v>763.51467402650474</v>
      </c>
    </row>
    <row r="1303" spans="1:10" x14ac:dyDescent="0.2">
      <c r="A1303" s="200">
        <v>1299</v>
      </c>
      <c r="C1303" s="201">
        <v>225.17421829672836</v>
      </c>
      <c r="D1303" s="201">
        <v>248.14226905861406</v>
      </c>
      <c r="F1303" s="204">
        <v>180.1393746373827</v>
      </c>
      <c r="G1303" s="204">
        <v>190.87866850662618</v>
      </c>
      <c r="I1303" s="204">
        <v>720.55749854953081</v>
      </c>
      <c r="J1303" s="204">
        <v>763.51467402650474</v>
      </c>
    </row>
    <row r="1304" spans="1:10" x14ac:dyDescent="0.2">
      <c r="A1304" s="200">
        <v>1300</v>
      </c>
      <c r="C1304" s="201">
        <v>225.21401487740897</v>
      </c>
      <c r="D1304" s="201">
        <v>248.14226905861406</v>
      </c>
      <c r="F1304" s="204">
        <v>180.17121190192719</v>
      </c>
      <c r="G1304" s="204">
        <v>190.87866850662618</v>
      </c>
      <c r="I1304" s="204">
        <v>720.68484760770878</v>
      </c>
      <c r="J1304" s="204">
        <v>763.51467402650474</v>
      </c>
    </row>
    <row r="1305" spans="1:10" x14ac:dyDescent="0.2">
      <c r="A1305" s="200">
        <v>1301</v>
      </c>
      <c r="C1305" s="201">
        <v>225.25378085710184</v>
      </c>
      <c r="D1305" s="201">
        <v>248.14226905861406</v>
      </c>
      <c r="F1305" s="204">
        <v>180.20302468568147</v>
      </c>
      <c r="G1305" s="204">
        <v>190.87866850662618</v>
      </c>
      <c r="I1305" s="204">
        <v>720.81209874272588</v>
      </c>
      <c r="J1305" s="204">
        <v>763.51467402650474</v>
      </c>
    </row>
    <row r="1306" spans="1:10" x14ac:dyDescent="0.2">
      <c r="A1306" s="200">
        <v>1302</v>
      </c>
      <c r="C1306" s="201">
        <v>225.29351628283123</v>
      </c>
      <c r="D1306" s="201">
        <v>248.14226905861406</v>
      </c>
      <c r="F1306" s="204">
        <v>180.23481302626499</v>
      </c>
      <c r="G1306" s="204">
        <v>190.87866850662618</v>
      </c>
      <c r="I1306" s="204">
        <v>720.93925210505995</v>
      </c>
      <c r="J1306" s="204">
        <v>763.51467402650474</v>
      </c>
    </row>
    <row r="1307" spans="1:10" x14ac:dyDescent="0.2">
      <c r="A1307" s="200">
        <v>1303</v>
      </c>
      <c r="C1307" s="201">
        <v>225.33322120151288</v>
      </c>
      <c r="D1307" s="201">
        <v>248.14226905861406</v>
      </c>
      <c r="F1307" s="204">
        <v>180.26657696121026</v>
      </c>
      <c r="G1307" s="204">
        <v>190.87866850662618</v>
      </c>
      <c r="I1307" s="204">
        <v>721.06630784484105</v>
      </c>
      <c r="J1307" s="204">
        <v>763.51467402650474</v>
      </c>
    </row>
    <row r="1308" spans="1:10" x14ac:dyDescent="0.2">
      <c r="A1308" s="200">
        <v>1304</v>
      </c>
      <c r="C1308" s="201">
        <v>225.37289565995462</v>
      </c>
      <c r="D1308" s="201">
        <v>248.14226905861406</v>
      </c>
      <c r="F1308" s="204">
        <v>180.29831652796369</v>
      </c>
      <c r="G1308" s="204">
        <v>190.87866850662618</v>
      </c>
      <c r="I1308" s="204">
        <v>721.19326611185477</v>
      </c>
      <c r="J1308" s="204">
        <v>763.51467402650474</v>
      </c>
    </row>
    <row r="1309" spans="1:10" x14ac:dyDescent="0.2">
      <c r="A1309" s="200">
        <v>1305</v>
      </c>
      <c r="C1309" s="201">
        <v>225.41253970485698</v>
      </c>
      <c r="D1309" s="201">
        <v>248.14226905861406</v>
      </c>
      <c r="F1309" s="204">
        <v>180.33003176388556</v>
      </c>
      <c r="G1309" s="204">
        <v>190.87866850662618</v>
      </c>
      <c r="I1309" s="204">
        <v>721.32012705554223</v>
      </c>
      <c r="J1309" s="204">
        <v>763.51467402650474</v>
      </c>
    </row>
    <row r="1310" spans="1:10" x14ac:dyDescent="0.2">
      <c r="A1310" s="200">
        <v>1306</v>
      </c>
      <c r="C1310" s="201">
        <v>225.45215338281258</v>
      </c>
      <c r="D1310" s="201">
        <v>248.14226905861406</v>
      </c>
      <c r="F1310" s="204">
        <v>180.36172270625008</v>
      </c>
      <c r="G1310" s="204">
        <v>190.87866850662618</v>
      </c>
      <c r="I1310" s="204">
        <v>721.44689082500031</v>
      </c>
      <c r="J1310" s="204">
        <v>763.51467402650474</v>
      </c>
    </row>
    <row r="1311" spans="1:10" x14ac:dyDescent="0.2">
      <c r="A1311" s="200">
        <v>1307</v>
      </c>
      <c r="C1311" s="201">
        <v>225.49173674030763</v>
      </c>
      <c r="D1311" s="201">
        <v>248.14226905861406</v>
      </c>
      <c r="F1311" s="204">
        <v>180.39338939224606</v>
      </c>
      <c r="G1311" s="204">
        <v>190.87866850662618</v>
      </c>
      <c r="I1311" s="204">
        <v>721.57355756898426</v>
      </c>
      <c r="J1311" s="204">
        <v>763.51467402650474</v>
      </c>
    </row>
    <row r="1312" spans="1:10" x14ac:dyDescent="0.2">
      <c r="A1312" s="200">
        <v>1308</v>
      </c>
      <c r="C1312" s="201">
        <v>225.53128982372132</v>
      </c>
      <c r="D1312" s="201">
        <v>248.14226905861406</v>
      </c>
      <c r="F1312" s="204">
        <v>180.42503185897706</v>
      </c>
      <c r="G1312" s="204">
        <v>190.87866850662618</v>
      </c>
      <c r="I1312" s="204">
        <v>721.70012743590826</v>
      </c>
      <c r="J1312" s="204">
        <v>763.51467402650474</v>
      </c>
    </row>
    <row r="1313" spans="1:10" x14ac:dyDescent="0.2">
      <c r="A1313" s="200">
        <v>1309</v>
      </c>
      <c r="C1313" s="201">
        <v>225.57081267932671</v>
      </c>
      <c r="D1313" s="201">
        <v>248.14226905861406</v>
      </c>
      <c r="F1313" s="204">
        <v>180.45665014346133</v>
      </c>
      <c r="G1313" s="204">
        <v>190.87866850662618</v>
      </c>
      <c r="I1313" s="204">
        <v>721.82660057384533</v>
      </c>
      <c r="J1313" s="204">
        <v>763.51467402650474</v>
      </c>
    </row>
    <row r="1314" spans="1:10" x14ac:dyDescent="0.2">
      <c r="A1314" s="200">
        <v>1310</v>
      </c>
      <c r="C1314" s="201">
        <v>225.61030535329058</v>
      </c>
      <c r="D1314" s="201">
        <v>248.14226905861406</v>
      </c>
      <c r="F1314" s="204">
        <v>180.48824428263245</v>
      </c>
      <c r="G1314" s="204">
        <v>190.87866850662618</v>
      </c>
      <c r="I1314" s="204">
        <v>721.9529771305298</v>
      </c>
      <c r="J1314" s="204">
        <v>763.51467402650474</v>
      </c>
    </row>
    <row r="1315" spans="1:10" x14ac:dyDescent="0.2">
      <c r="A1315" s="200">
        <v>1311</v>
      </c>
      <c r="C1315" s="201">
        <v>225.64976789167429</v>
      </c>
      <c r="D1315" s="201">
        <v>248.14226905861406</v>
      </c>
      <c r="F1315" s="204">
        <v>180.51981431333942</v>
      </c>
      <c r="G1315" s="204">
        <v>190.87866850662618</v>
      </c>
      <c r="I1315" s="204">
        <v>722.0792572533577</v>
      </c>
      <c r="J1315" s="204">
        <v>763.51467402650474</v>
      </c>
    </row>
    <row r="1316" spans="1:10" x14ac:dyDescent="0.2">
      <c r="A1316" s="200">
        <v>1312</v>
      </c>
      <c r="C1316" s="201">
        <v>225.68920034043373</v>
      </c>
      <c r="D1316" s="201">
        <v>248.14226905861406</v>
      </c>
      <c r="F1316" s="204">
        <v>180.55136027234698</v>
      </c>
      <c r="G1316" s="204">
        <v>190.87866850662618</v>
      </c>
      <c r="I1316" s="204">
        <v>722.20544108938793</v>
      </c>
      <c r="J1316" s="204">
        <v>763.51467402650474</v>
      </c>
    </row>
    <row r="1317" spans="1:10" x14ac:dyDescent="0.2">
      <c r="A1317" s="200">
        <v>1313</v>
      </c>
      <c r="C1317" s="201">
        <v>225.72860274541986</v>
      </c>
      <c r="D1317" s="201">
        <v>248.14226905861406</v>
      </c>
      <c r="F1317" s="204">
        <v>180.58288219633587</v>
      </c>
      <c r="G1317" s="204">
        <v>190.87866850662618</v>
      </c>
      <c r="I1317" s="204">
        <v>722.33152878534349</v>
      </c>
      <c r="J1317" s="204">
        <v>763.51467402650474</v>
      </c>
    </row>
    <row r="1318" spans="1:10" x14ac:dyDescent="0.2">
      <c r="A1318" s="200">
        <v>1314</v>
      </c>
      <c r="C1318" s="201">
        <v>225.76797515237865</v>
      </c>
      <c r="D1318" s="201">
        <v>248.14226905861406</v>
      </c>
      <c r="F1318" s="204">
        <v>180.61438012190291</v>
      </c>
      <c r="G1318" s="204">
        <v>190.87866850662618</v>
      </c>
      <c r="I1318" s="204">
        <v>722.45752048761165</v>
      </c>
      <c r="J1318" s="204">
        <v>763.51467402650474</v>
      </c>
    </row>
    <row r="1319" spans="1:10" x14ac:dyDescent="0.2">
      <c r="A1319" s="200">
        <v>1315</v>
      </c>
      <c r="C1319" s="201">
        <v>225.80731760695201</v>
      </c>
      <c r="D1319" s="201">
        <v>248.14226905861406</v>
      </c>
      <c r="F1319" s="204">
        <v>180.64585408556161</v>
      </c>
      <c r="G1319" s="204">
        <v>190.87866850662618</v>
      </c>
      <c r="I1319" s="204">
        <v>722.58341634224644</v>
      </c>
      <c r="J1319" s="204">
        <v>763.51467402650474</v>
      </c>
    </row>
    <row r="1320" spans="1:10" x14ac:dyDescent="0.2">
      <c r="A1320" s="200">
        <v>1316</v>
      </c>
      <c r="C1320" s="201">
        <v>225.84663015467748</v>
      </c>
      <c r="D1320" s="201">
        <v>248.14226905861406</v>
      </c>
      <c r="F1320" s="204">
        <v>180.67730412374198</v>
      </c>
      <c r="G1320" s="204">
        <v>190.87866850662618</v>
      </c>
      <c r="I1320" s="204">
        <v>722.7092164949679</v>
      </c>
      <c r="J1320" s="204">
        <v>763.51467402650474</v>
      </c>
    </row>
    <row r="1321" spans="1:10" x14ac:dyDescent="0.2">
      <c r="A1321" s="200">
        <v>1317</v>
      </c>
      <c r="C1321" s="201">
        <v>225.88591284098896</v>
      </c>
      <c r="D1321" s="201">
        <v>248.14226905861406</v>
      </c>
      <c r="F1321" s="204">
        <v>180.70873027279117</v>
      </c>
      <c r="G1321" s="204">
        <v>190.87866850662618</v>
      </c>
      <c r="I1321" s="204">
        <v>722.83492109116469</v>
      </c>
      <c r="J1321" s="204">
        <v>763.51467402650474</v>
      </c>
    </row>
    <row r="1322" spans="1:10" x14ac:dyDescent="0.2">
      <c r="A1322" s="200">
        <v>1318</v>
      </c>
      <c r="C1322" s="201">
        <v>225.92516571121686</v>
      </c>
      <c r="D1322" s="201">
        <v>248.14226905861406</v>
      </c>
      <c r="F1322" s="204">
        <v>180.74013256897348</v>
      </c>
      <c r="G1322" s="204">
        <v>190.87866850662618</v>
      </c>
      <c r="I1322" s="204">
        <v>722.96053027589392</v>
      </c>
      <c r="J1322" s="204">
        <v>763.51467402650474</v>
      </c>
    </row>
    <row r="1323" spans="1:10" x14ac:dyDescent="0.2">
      <c r="A1323" s="200">
        <v>1319</v>
      </c>
      <c r="C1323" s="201">
        <v>225.96438881058853</v>
      </c>
      <c r="D1323" s="201">
        <v>248.14226905861406</v>
      </c>
      <c r="F1323" s="204">
        <v>180.77151104847081</v>
      </c>
      <c r="G1323" s="204">
        <v>190.87866850662618</v>
      </c>
      <c r="I1323" s="204">
        <v>723.08604419388325</v>
      </c>
      <c r="J1323" s="204">
        <v>763.51467402650474</v>
      </c>
    </row>
    <row r="1324" spans="1:10" x14ac:dyDescent="0.2">
      <c r="A1324" s="200">
        <v>1320</v>
      </c>
      <c r="C1324" s="201">
        <v>226.00358218422841</v>
      </c>
      <c r="D1324" s="201">
        <v>248.14226905861406</v>
      </c>
      <c r="F1324" s="204">
        <v>180.80286574738273</v>
      </c>
      <c r="G1324" s="204">
        <v>190.87866850662618</v>
      </c>
      <c r="I1324" s="204">
        <v>723.2114629895309</v>
      </c>
      <c r="J1324" s="204">
        <v>763.51467402650474</v>
      </c>
    </row>
    <row r="1325" spans="1:10" x14ac:dyDescent="0.2">
      <c r="A1325" s="200">
        <v>1321</v>
      </c>
      <c r="C1325" s="201">
        <v>226.0427458771583</v>
      </c>
      <c r="D1325" s="201">
        <v>248.14226905861406</v>
      </c>
      <c r="F1325" s="204">
        <v>180.83419670172665</v>
      </c>
      <c r="G1325" s="204">
        <v>190.87866850662618</v>
      </c>
      <c r="I1325" s="204">
        <v>723.33678680690662</v>
      </c>
      <c r="J1325" s="204">
        <v>763.51467402650474</v>
      </c>
    </row>
    <row r="1326" spans="1:10" x14ac:dyDescent="0.2">
      <c r="A1326" s="200">
        <v>1322</v>
      </c>
      <c r="C1326" s="201">
        <v>226.08187993429814</v>
      </c>
      <c r="D1326" s="201">
        <v>248.14226905861406</v>
      </c>
      <c r="F1326" s="204">
        <v>180.86550394743853</v>
      </c>
      <c r="G1326" s="204">
        <v>190.87866850662618</v>
      </c>
      <c r="I1326" s="204">
        <v>723.4620157897541</v>
      </c>
      <c r="J1326" s="204">
        <v>763.51467402650474</v>
      </c>
    </row>
    <row r="1327" spans="1:10" x14ac:dyDescent="0.2">
      <c r="A1327" s="200">
        <v>1323</v>
      </c>
      <c r="C1327" s="201">
        <v>226.12098440046574</v>
      </c>
      <c r="D1327" s="201">
        <v>248.14226905861406</v>
      </c>
      <c r="F1327" s="204">
        <v>180.89678752037258</v>
      </c>
      <c r="G1327" s="204">
        <v>190.87866850662618</v>
      </c>
      <c r="I1327" s="204">
        <v>723.58715008149034</v>
      </c>
      <c r="J1327" s="204">
        <v>763.51467402650474</v>
      </c>
    </row>
    <row r="1328" spans="1:10" x14ac:dyDescent="0.2">
      <c r="A1328" s="200">
        <v>1324</v>
      </c>
      <c r="C1328" s="201">
        <v>226.16005932037717</v>
      </c>
      <c r="D1328" s="201">
        <v>248.14226905861406</v>
      </c>
      <c r="F1328" s="204">
        <v>180.92804745630175</v>
      </c>
      <c r="G1328" s="204">
        <v>190.87866850662618</v>
      </c>
      <c r="I1328" s="204">
        <v>723.71218982520702</v>
      </c>
      <c r="J1328" s="204">
        <v>763.51467402650474</v>
      </c>
    </row>
    <row r="1329" spans="1:10" x14ac:dyDescent="0.2">
      <c r="A1329" s="200">
        <v>1325</v>
      </c>
      <c r="C1329" s="201">
        <v>226.19910473864752</v>
      </c>
      <c r="D1329" s="201">
        <v>248.14226905861406</v>
      </c>
      <c r="F1329" s="204">
        <v>180.95928379091802</v>
      </c>
      <c r="G1329" s="204">
        <v>190.87866850662618</v>
      </c>
      <c r="I1329" s="204">
        <v>723.83713516367209</v>
      </c>
      <c r="J1329" s="204">
        <v>763.51467402650474</v>
      </c>
    </row>
    <row r="1330" spans="1:10" x14ac:dyDescent="0.2">
      <c r="A1330" s="200">
        <v>1326</v>
      </c>
      <c r="C1330" s="201">
        <v>226.23812069979076</v>
      </c>
      <c r="D1330" s="201">
        <v>248.14226905861406</v>
      </c>
      <c r="F1330" s="204">
        <v>180.99049655983262</v>
      </c>
      <c r="G1330" s="204">
        <v>190.87866850662618</v>
      </c>
      <c r="I1330" s="204">
        <v>723.96198623933049</v>
      </c>
      <c r="J1330" s="204">
        <v>763.51467402650474</v>
      </c>
    </row>
    <row r="1331" spans="1:10" x14ac:dyDescent="0.2">
      <c r="A1331" s="200">
        <v>1327</v>
      </c>
      <c r="C1331" s="201">
        <v>226.27710724822026</v>
      </c>
      <c r="D1331" s="201">
        <v>248.14226905861406</v>
      </c>
      <c r="F1331" s="204">
        <v>181.02168579857619</v>
      </c>
      <c r="G1331" s="204">
        <v>190.87866850662618</v>
      </c>
      <c r="I1331" s="204">
        <v>724.08674319430474</v>
      </c>
      <c r="J1331" s="204">
        <v>763.51467402650474</v>
      </c>
    </row>
    <row r="1332" spans="1:10" x14ac:dyDescent="0.2">
      <c r="A1332" s="200">
        <v>1328</v>
      </c>
      <c r="C1332" s="201">
        <v>226.31606442824892</v>
      </c>
      <c r="D1332" s="201">
        <v>248.14226905861406</v>
      </c>
      <c r="F1332" s="204">
        <v>181.05285154259914</v>
      </c>
      <c r="G1332" s="204">
        <v>190.87866850662618</v>
      </c>
      <c r="I1332" s="204">
        <v>724.21140617039657</v>
      </c>
      <c r="J1332" s="204">
        <v>763.51467402650474</v>
      </c>
    </row>
    <row r="1333" spans="1:10" x14ac:dyDescent="0.2">
      <c r="A1333" s="200">
        <v>1329</v>
      </c>
      <c r="C1333" s="201">
        <v>226.35499228408963</v>
      </c>
      <c r="D1333" s="201">
        <v>248.14226905861406</v>
      </c>
      <c r="F1333" s="204">
        <v>181.08399382727171</v>
      </c>
      <c r="G1333" s="204">
        <v>190.87866850662618</v>
      </c>
      <c r="I1333" s="204">
        <v>724.33597530908685</v>
      </c>
      <c r="J1333" s="204">
        <v>763.51467402650474</v>
      </c>
    </row>
    <row r="1334" spans="1:10" x14ac:dyDescent="0.2">
      <c r="A1334" s="200">
        <v>1330</v>
      </c>
      <c r="C1334" s="201">
        <v>226.39389085985545</v>
      </c>
      <c r="D1334" s="201">
        <v>248.14226905861406</v>
      </c>
      <c r="F1334" s="204">
        <v>181.11511268788436</v>
      </c>
      <c r="G1334" s="204">
        <v>190.87866850662618</v>
      </c>
      <c r="I1334" s="204">
        <v>724.46045075153745</v>
      </c>
      <c r="J1334" s="204">
        <v>763.51467402650474</v>
      </c>
    </row>
    <row r="1335" spans="1:10" x14ac:dyDescent="0.2">
      <c r="A1335" s="200">
        <v>1331</v>
      </c>
      <c r="C1335" s="201">
        <v>226.43276019956008</v>
      </c>
      <c r="D1335" s="201">
        <v>248.14226905861406</v>
      </c>
      <c r="F1335" s="204">
        <v>181.14620815964807</v>
      </c>
      <c r="G1335" s="204">
        <v>190.87866850662618</v>
      </c>
      <c r="I1335" s="204">
        <v>724.58483263859227</v>
      </c>
      <c r="J1335" s="204">
        <v>763.51467402650474</v>
      </c>
    </row>
    <row r="1336" spans="1:10" x14ac:dyDescent="0.2">
      <c r="A1336" s="200">
        <v>1332</v>
      </c>
      <c r="C1336" s="201">
        <v>226.471600347118</v>
      </c>
      <c r="D1336" s="201">
        <v>248.14226905861406</v>
      </c>
      <c r="F1336" s="204">
        <v>181.17728027769442</v>
      </c>
      <c r="G1336" s="204">
        <v>190.87866850662618</v>
      </c>
      <c r="I1336" s="204">
        <v>724.70912111077769</v>
      </c>
      <c r="J1336" s="204">
        <v>763.51467402650474</v>
      </c>
    </row>
    <row r="1337" spans="1:10" x14ac:dyDescent="0.2">
      <c r="A1337" s="200">
        <v>1333</v>
      </c>
      <c r="C1337" s="201">
        <v>226.5104113463448</v>
      </c>
      <c r="D1337" s="201">
        <v>248.14226905861406</v>
      </c>
      <c r="F1337" s="204">
        <v>181.20832907707583</v>
      </c>
      <c r="G1337" s="204">
        <v>190.87866850662618</v>
      </c>
      <c r="I1337" s="204">
        <v>724.83331630830332</v>
      </c>
      <c r="J1337" s="204">
        <v>763.51467402650474</v>
      </c>
    </row>
    <row r="1338" spans="1:10" x14ac:dyDescent="0.2">
      <c r="A1338" s="200">
        <v>1334</v>
      </c>
      <c r="C1338" s="201">
        <v>226.54919324095749</v>
      </c>
      <c r="D1338" s="201">
        <v>248.14226905861406</v>
      </c>
      <c r="F1338" s="204">
        <v>181.23935459276601</v>
      </c>
      <c r="G1338" s="204">
        <v>190.87866850662618</v>
      </c>
      <c r="I1338" s="204">
        <v>724.95741837106402</v>
      </c>
      <c r="J1338" s="204">
        <v>763.51467402650474</v>
      </c>
    </row>
    <row r="1339" spans="1:10" x14ac:dyDescent="0.2">
      <c r="A1339" s="200">
        <v>1335</v>
      </c>
      <c r="C1339" s="201">
        <v>226.58794607457492</v>
      </c>
      <c r="D1339" s="201">
        <v>248.14226905861406</v>
      </c>
      <c r="F1339" s="204">
        <v>181.27035685965993</v>
      </c>
      <c r="G1339" s="204">
        <v>190.87866850662618</v>
      </c>
      <c r="I1339" s="204">
        <v>725.08142743863971</v>
      </c>
      <c r="J1339" s="204">
        <v>763.51467402650474</v>
      </c>
    </row>
    <row r="1340" spans="1:10" x14ac:dyDescent="0.2">
      <c r="A1340" s="200">
        <v>1336</v>
      </c>
      <c r="C1340" s="201">
        <v>226.62666989071778</v>
      </c>
      <c r="D1340" s="201">
        <v>248.14226905861406</v>
      </c>
      <c r="F1340" s="204">
        <v>181.30133591257422</v>
      </c>
      <c r="G1340" s="204">
        <v>190.87866850662618</v>
      </c>
      <c r="I1340" s="204">
        <v>725.20534365029687</v>
      </c>
      <c r="J1340" s="204">
        <v>763.51467402650474</v>
      </c>
    </row>
    <row r="1341" spans="1:10" x14ac:dyDescent="0.2">
      <c r="A1341" s="200">
        <v>1337</v>
      </c>
      <c r="C1341" s="201">
        <v>226.66536473280917</v>
      </c>
      <c r="D1341" s="201">
        <v>248.14226905861406</v>
      </c>
      <c r="F1341" s="204">
        <v>181.33229178624734</v>
      </c>
      <c r="G1341" s="204">
        <v>190.87866850662618</v>
      </c>
      <c r="I1341" s="204">
        <v>725.32916714498936</v>
      </c>
      <c r="J1341" s="204">
        <v>763.51467402650474</v>
      </c>
    </row>
    <row r="1342" spans="1:10" x14ac:dyDescent="0.2">
      <c r="A1342" s="200">
        <v>1338</v>
      </c>
      <c r="C1342" s="201">
        <v>226.70403064417488</v>
      </c>
      <c r="D1342" s="201">
        <v>248.14226905861406</v>
      </c>
      <c r="F1342" s="204">
        <v>181.36322451533994</v>
      </c>
      <c r="G1342" s="204">
        <v>190.87866850662618</v>
      </c>
      <c r="I1342" s="204">
        <v>725.45289806135975</v>
      </c>
      <c r="J1342" s="204">
        <v>763.51467402650474</v>
      </c>
    </row>
    <row r="1343" spans="1:10" x14ac:dyDescent="0.2">
      <c r="A1343" s="200">
        <v>1339</v>
      </c>
      <c r="C1343" s="201">
        <v>226.74266766804334</v>
      </c>
      <c r="D1343" s="201">
        <v>248.14226905861406</v>
      </c>
      <c r="F1343" s="204">
        <v>181.39413413443469</v>
      </c>
      <c r="G1343" s="204">
        <v>190.87866850662618</v>
      </c>
      <c r="I1343" s="204">
        <v>725.57653653773878</v>
      </c>
      <c r="J1343" s="204">
        <v>763.51467402650474</v>
      </c>
    </row>
    <row r="1344" spans="1:10" x14ac:dyDescent="0.2">
      <c r="A1344" s="200">
        <v>1340</v>
      </c>
      <c r="C1344" s="201">
        <v>226.78127584754645</v>
      </c>
      <c r="D1344" s="201">
        <v>248.14226905861406</v>
      </c>
      <c r="F1344" s="204">
        <v>181.42502067803716</v>
      </c>
      <c r="G1344" s="204">
        <v>190.87866850662618</v>
      </c>
      <c r="I1344" s="204">
        <v>725.70008271214863</v>
      </c>
      <c r="J1344" s="204">
        <v>763.51467402650474</v>
      </c>
    </row>
    <row r="1345" spans="1:10" x14ac:dyDescent="0.2">
      <c r="A1345" s="200">
        <v>1341</v>
      </c>
      <c r="C1345" s="201">
        <v>226.81985522571944</v>
      </c>
      <c r="D1345" s="201">
        <v>248.14226905861406</v>
      </c>
      <c r="F1345" s="204">
        <v>181.45588418057554</v>
      </c>
      <c r="G1345" s="204">
        <v>190.87866850662618</v>
      </c>
      <c r="I1345" s="204">
        <v>725.82353672230215</v>
      </c>
      <c r="J1345" s="204">
        <v>763.51467402650474</v>
      </c>
    </row>
    <row r="1346" spans="1:10" x14ac:dyDescent="0.2">
      <c r="A1346" s="200">
        <v>1342</v>
      </c>
      <c r="C1346" s="201">
        <v>226.85840584550118</v>
      </c>
      <c r="D1346" s="201">
        <v>248.14226905861406</v>
      </c>
      <c r="F1346" s="204">
        <v>181.48672467640094</v>
      </c>
      <c r="G1346" s="204">
        <v>190.87866850662618</v>
      </c>
      <c r="I1346" s="204">
        <v>725.94689870560376</v>
      </c>
      <c r="J1346" s="204">
        <v>763.51467402650474</v>
      </c>
    </row>
    <row r="1347" spans="1:10" x14ac:dyDescent="0.2">
      <c r="A1347" s="200">
        <v>1343</v>
      </c>
      <c r="C1347" s="201">
        <v>226.89692774973489</v>
      </c>
      <c r="D1347" s="201">
        <v>248.14226905861406</v>
      </c>
      <c r="F1347" s="204">
        <v>181.51754219978793</v>
      </c>
      <c r="G1347" s="204">
        <v>190.87866850662618</v>
      </c>
      <c r="I1347" s="204">
        <v>726.0701687991517</v>
      </c>
      <c r="J1347" s="204">
        <v>763.51467402650474</v>
      </c>
    </row>
    <row r="1348" spans="1:10" x14ac:dyDescent="0.2">
      <c r="A1348" s="200">
        <v>1344</v>
      </c>
      <c r="C1348" s="201">
        <v>226.93542098116777</v>
      </c>
      <c r="D1348" s="201">
        <v>248.14226905861406</v>
      </c>
      <c r="F1348" s="204">
        <v>181.54833678493421</v>
      </c>
      <c r="G1348" s="204">
        <v>190.87866850662618</v>
      </c>
      <c r="I1348" s="204">
        <v>726.19334713973683</v>
      </c>
      <c r="J1348" s="204">
        <v>763.51467402650474</v>
      </c>
    </row>
    <row r="1349" spans="1:10" x14ac:dyDescent="0.2">
      <c r="A1349" s="200">
        <v>1345</v>
      </c>
      <c r="C1349" s="201">
        <v>226.97388558245194</v>
      </c>
      <c r="D1349" s="201">
        <v>248.14226905861406</v>
      </c>
      <c r="F1349" s="204">
        <v>181.57910846596153</v>
      </c>
      <c r="G1349" s="204">
        <v>190.87866850662618</v>
      </c>
      <c r="I1349" s="204">
        <v>726.3164338638461</v>
      </c>
      <c r="J1349" s="204">
        <v>763.51467402650474</v>
      </c>
    </row>
    <row r="1350" spans="1:10" x14ac:dyDescent="0.2">
      <c r="A1350" s="200">
        <v>1346</v>
      </c>
      <c r="C1350" s="201">
        <v>227.01232159614429</v>
      </c>
      <c r="D1350" s="201">
        <v>248.14226905861406</v>
      </c>
      <c r="F1350" s="204">
        <v>181.60985727691539</v>
      </c>
      <c r="G1350" s="204">
        <v>190.87866850662618</v>
      </c>
      <c r="I1350" s="204">
        <v>726.43942910766157</v>
      </c>
      <c r="J1350" s="204">
        <v>763.51467402650474</v>
      </c>
    </row>
    <row r="1351" spans="1:10" x14ac:dyDescent="0.2">
      <c r="A1351" s="200">
        <v>1347</v>
      </c>
      <c r="C1351" s="201">
        <v>227.05072906470684</v>
      </c>
      <c r="D1351" s="201">
        <v>248.14226905861406</v>
      </c>
      <c r="F1351" s="204">
        <v>181.64058325176546</v>
      </c>
      <c r="G1351" s="204">
        <v>190.87866850662618</v>
      </c>
      <c r="I1351" s="204">
        <v>726.56233300706185</v>
      </c>
      <c r="J1351" s="204">
        <v>763.51467402650474</v>
      </c>
    </row>
    <row r="1352" spans="1:10" x14ac:dyDescent="0.2">
      <c r="A1352" s="200">
        <v>1348</v>
      </c>
      <c r="C1352" s="201">
        <v>227.08910803050719</v>
      </c>
      <c r="D1352" s="201">
        <v>248.14226905861406</v>
      </c>
      <c r="F1352" s="204">
        <v>181.67128642440574</v>
      </c>
      <c r="G1352" s="204">
        <v>190.87866850662618</v>
      </c>
      <c r="I1352" s="204">
        <v>726.68514569762294</v>
      </c>
      <c r="J1352" s="204">
        <v>763.51467402650474</v>
      </c>
    </row>
    <row r="1353" spans="1:10" x14ac:dyDescent="0.2">
      <c r="A1353" s="200">
        <v>1349</v>
      </c>
      <c r="C1353" s="201">
        <v>227.12745853581856</v>
      </c>
      <c r="D1353" s="201">
        <v>248.14226905861406</v>
      </c>
      <c r="F1353" s="204">
        <v>181.70196682865486</v>
      </c>
      <c r="G1353" s="204">
        <v>190.87866850662618</v>
      </c>
      <c r="I1353" s="204">
        <v>726.80786731461944</v>
      </c>
      <c r="J1353" s="204">
        <v>763.51467402650474</v>
      </c>
    </row>
    <row r="1354" spans="1:10" x14ac:dyDescent="0.2">
      <c r="A1354" s="200">
        <v>1350</v>
      </c>
      <c r="C1354" s="201">
        <v>227.16578062282042</v>
      </c>
      <c r="D1354" s="201">
        <v>248.14226905861406</v>
      </c>
      <c r="F1354" s="204">
        <v>181.73262449825634</v>
      </c>
      <c r="G1354" s="204">
        <v>190.87866850662618</v>
      </c>
      <c r="I1354" s="204">
        <v>726.93049799302537</v>
      </c>
      <c r="J1354" s="204">
        <v>763.51467402650474</v>
      </c>
    </row>
    <row r="1355" spans="1:10" x14ac:dyDescent="0.2">
      <c r="A1355" s="200">
        <v>1351</v>
      </c>
      <c r="C1355" s="201">
        <v>227.20407433359821</v>
      </c>
      <c r="D1355" s="201">
        <v>248.14226905861406</v>
      </c>
      <c r="F1355" s="204">
        <v>181.76325946687857</v>
      </c>
      <c r="G1355" s="204">
        <v>190.87866850662618</v>
      </c>
      <c r="I1355" s="204">
        <v>727.05303786751426</v>
      </c>
      <c r="J1355" s="204">
        <v>763.51467402650474</v>
      </c>
    </row>
    <row r="1356" spans="1:10" x14ac:dyDescent="0.2">
      <c r="A1356" s="200">
        <v>1352</v>
      </c>
      <c r="C1356" s="201">
        <v>227.24233971014428</v>
      </c>
      <c r="D1356" s="201">
        <v>248.14226905861406</v>
      </c>
      <c r="F1356" s="204">
        <v>181.79387176811542</v>
      </c>
      <c r="G1356" s="204">
        <v>190.87866850662618</v>
      </c>
      <c r="I1356" s="204">
        <v>727.17548707246169</v>
      </c>
      <c r="J1356" s="204">
        <v>763.51467402650474</v>
      </c>
    </row>
    <row r="1357" spans="1:10" x14ac:dyDescent="0.2">
      <c r="A1357" s="200">
        <v>1353</v>
      </c>
      <c r="C1357" s="201">
        <v>227.28057679435747</v>
      </c>
      <c r="D1357" s="201">
        <v>248.14226905861406</v>
      </c>
      <c r="F1357" s="204">
        <v>181.82446143548597</v>
      </c>
      <c r="G1357" s="204">
        <v>190.87866850662618</v>
      </c>
      <c r="I1357" s="204">
        <v>727.29784574194389</v>
      </c>
      <c r="J1357" s="204">
        <v>763.51467402650474</v>
      </c>
    </row>
    <row r="1358" spans="1:10" x14ac:dyDescent="0.2">
      <c r="A1358" s="200">
        <v>1354</v>
      </c>
      <c r="C1358" s="201">
        <v>227.3187856280442</v>
      </c>
      <c r="D1358" s="201">
        <v>248.14226905861406</v>
      </c>
      <c r="F1358" s="204">
        <v>181.85502850243535</v>
      </c>
      <c r="G1358" s="204">
        <v>190.87866850662618</v>
      </c>
      <c r="I1358" s="204">
        <v>727.42011400974138</v>
      </c>
      <c r="J1358" s="204">
        <v>763.51467402650474</v>
      </c>
    </row>
    <row r="1359" spans="1:10" x14ac:dyDescent="0.2">
      <c r="A1359" s="200">
        <v>1355</v>
      </c>
      <c r="C1359" s="201">
        <v>227.35696625291797</v>
      </c>
      <c r="D1359" s="201">
        <v>248.14226905861406</v>
      </c>
      <c r="F1359" s="204">
        <v>181.88557300233435</v>
      </c>
      <c r="G1359" s="204">
        <v>190.87866850662618</v>
      </c>
      <c r="I1359" s="204">
        <v>727.54229200933742</v>
      </c>
      <c r="J1359" s="204">
        <v>763.51467402650474</v>
      </c>
    </row>
    <row r="1360" spans="1:10" x14ac:dyDescent="0.2">
      <c r="A1360" s="200">
        <v>1356</v>
      </c>
      <c r="C1360" s="201">
        <v>227.3951187106</v>
      </c>
      <c r="D1360" s="201">
        <v>248.14226905861406</v>
      </c>
      <c r="F1360" s="204">
        <v>181.91609496847997</v>
      </c>
      <c r="G1360" s="204">
        <v>190.87866850662618</v>
      </c>
      <c r="I1360" s="204">
        <v>727.66437987391987</v>
      </c>
      <c r="J1360" s="204">
        <v>763.51467402650474</v>
      </c>
    </row>
    <row r="1361" spans="1:10" x14ac:dyDescent="0.2">
      <c r="A1361" s="200">
        <v>1357</v>
      </c>
      <c r="C1361" s="201">
        <v>227.43324304261967</v>
      </c>
      <c r="D1361" s="201">
        <v>248.14226905861406</v>
      </c>
      <c r="F1361" s="204">
        <v>181.94659443409574</v>
      </c>
      <c r="G1361" s="204">
        <v>190.87866850662618</v>
      </c>
      <c r="I1361" s="204">
        <v>727.78637773638297</v>
      </c>
      <c r="J1361" s="204">
        <v>763.51467402650474</v>
      </c>
    </row>
    <row r="1362" spans="1:10" x14ac:dyDescent="0.2">
      <c r="A1362" s="200">
        <v>1358</v>
      </c>
      <c r="C1362" s="201">
        <v>227.47133929041422</v>
      </c>
      <c r="D1362" s="201">
        <v>248.14226905861406</v>
      </c>
      <c r="F1362" s="204">
        <v>181.97707143233137</v>
      </c>
      <c r="G1362" s="204">
        <v>190.87866850662618</v>
      </c>
      <c r="I1362" s="204">
        <v>727.90828572932548</v>
      </c>
      <c r="J1362" s="204">
        <v>763.51467402650474</v>
      </c>
    </row>
    <row r="1363" spans="1:10" x14ac:dyDescent="0.2">
      <c r="A1363" s="200">
        <v>1359</v>
      </c>
      <c r="C1363" s="201">
        <v>227.50940749532961</v>
      </c>
      <c r="D1363" s="201">
        <v>248.14226905861406</v>
      </c>
      <c r="F1363" s="204">
        <v>182.00752599626369</v>
      </c>
      <c r="G1363" s="204">
        <v>190.87866850662618</v>
      </c>
      <c r="I1363" s="204">
        <v>728.03010398505478</v>
      </c>
      <c r="J1363" s="204">
        <v>763.51467402650474</v>
      </c>
    </row>
    <row r="1364" spans="1:10" x14ac:dyDescent="0.2">
      <c r="A1364" s="200">
        <v>1360</v>
      </c>
      <c r="C1364" s="201">
        <v>227.54744769862077</v>
      </c>
      <c r="D1364" s="201">
        <v>248.14226905861406</v>
      </c>
      <c r="F1364" s="204">
        <v>182.03795815889663</v>
      </c>
      <c r="G1364" s="204">
        <v>190.87866850662618</v>
      </c>
      <c r="I1364" s="204">
        <v>728.15183263558652</v>
      </c>
      <c r="J1364" s="204">
        <v>763.51467402650474</v>
      </c>
    </row>
    <row r="1365" spans="1:10" x14ac:dyDescent="0.2">
      <c r="A1365" s="200">
        <v>1361</v>
      </c>
      <c r="C1365" s="201">
        <v>227.58545994145123</v>
      </c>
      <c r="D1365" s="201">
        <v>248.14226905861406</v>
      </c>
      <c r="F1365" s="204">
        <v>182.06836795316096</v>
      </c>
      <c r="G1365" s="204">
        <v>190.87866850662618</v>
      </c>
      <c r="I1365" s="204">
        <v>728.27347181264383</v>
      </c>
      <c r="J1365" s="204">
        <v>763.51467402650474</v>
      </c>
    </row>
    <row r="1366" spans="1:10" x14ac:dyDescent="0.2">
      <c r="A1366" s="200">
        <v>1362</v>
      </c>
      <c r="C1366" s="201">
        <v>227.62344426489406</v>
      </c>
      <c r="D1366" s="201">
        <v>248.14226905861406</v>
      </c>
      <c r="F1366" s="204">
        <v>182.09875541191522</v>
      </c>
      <c r="G1366" s="204">
        <v>190.87866850662618</v>
      </c>
      <c r="I1366" s="204">
        <v>728.39502164766088</v>
      </c>
      <c r="J1366" s="204">
        <v>763.51467402650474</v>
      </c>
    </row>
    <row r="1367" spans="1:10" x14ac:dyDescent="0.2">
      <c r="A1367" s="200">
        <v>1363</v>
      </c>
      <c r="C1367" s="201">
        <v>227.66140070993185</v>
      </c>
      <c r="D1367" s="201">
        <v>248.14226905861406</v>
      </c>
      <c r="F1367" s="204">
        <v>182.12912056794548</v>
      </c>
      <c r="G1367" s="204">
        <v>190.87866850662618</v>
      </c>
      <c r="I1367" s="204">
        <v>728.51648227178191</v>
      </c>
      <c r="J1367" s="204">
        <v>763.51467402650474</v>
      </c>
    </row>
    <row r="1368" spans="1:10" x14ac:dyDescent="0.2">
      <c r="A1368" s="200">
        <v>1364</v>
      </c>
      <c r="C1368" s="201">
        <v>227.69932931745706</v>
      </c>
      <c r="D1368" s="201">
        <v>248.14226905861406</v>
      </c>
      <c r="F1368" s="204">
        <v>182.15946345396563</v>
      </c>
      <c r="G1368" s="204">
        <v>190.87866850662618</v>
      </c>
      <c r="I1368" s="204">
        <v>728.63785381586251</v>
      </c>
      <c r="J1368" s="204">
        <v>763.51467402650474</v>
      </c>
    </row>
    <row r="1369" spans="1:10" x14ac:dyDescent="0.2">
      <c r="A1369" s="200">
        <v>1365</v>
      </c>
      <c r="C1369" s="201">
        <v>227.7372301282721</v>
      </c>
      <c r="D1369" s="201">
        <v>248.14226905861406</v>
      </c>
      <c r="F1369" s="204">
        <v>182.18978410261769</v>
      </c>
      <c r="G1369" s="204">
        <v>190.87866850662618</v>
      </c>
      <c r="I1369" s="204">
        <v>728.75913641047077</v>
      </c>
      <c r="J1369" s="204">
        <v>763.51467402650474</v>
      </c>
    </row>
    <row r="1370" spans="1:10" x14ac:dyDescent="0.2">
      <c r="A1370" s="200">
        <v>1366</v>
      </c>
      <c r="C1370" s="201">
        <v>227.77510318309001</v>
      </c>
      <c r="D1370" s="201">
        <v>248.14226905861406</v>
      </c>
      <c r="F1370" s="204">
        <v>182.22008254647201</v>
      </c>
      <c r="G1370" s="204">
        <v>190.87866850662618</v>
      </c>
      <c r="I1370" s="204">
        <v>728.88033018588806</v>
      </c>
      <c r="J1370" s="204">
        <v>763.51467402650474</v>
      </c>
    </row>
    <row r="1371" spans="1:10" x14ac:dyDescent="0.2">
      <c r="A1371" s="200">
        <v>1367</v>
      </c>
      <c r="C1371" s="201">
        <v>227.81294852253413</v>
      </c>
      <c r="D1371" s="201">
        <v>248.14226905861406</v>
      </c>
      <c r="F1371" s="204">
        <v>182.25035881802734</v>
      </c>
      <c r="G1371" s="204">
        <v>190.87866850662618</v>
      </c>
      <c r="I1371" s="204">
        <v>729.00143527210935</v>
      </c>
      <c r="J1371" s="204">
        <v>763.51467402650474</v>
      </c>
    </row>
    <row r="1372" spans="1:10" x14ac:dyDescent="0.2">
      <c r="A1372" s="200">
        <v>1368</v>
      </c>
      <c r="C1372" s="201">
        <v>227.85076618713893</v>
      </c>
      <c r="D1372" s="201">
        <v>248.14226905861406</v>
      </c>
      <c r="F1372" s="204">
        <v>182.28061294971113</v>
      </c>
      <c r="G1372" s="204">
        <v>190.87866850662618</v>
      </c>
      <c r="I1372" s="204">
        <v>729.12245179884451</v>
      </c>
      <c r="J1372" s="204">
        <v>763.51467402650474</v>
      </c>
    </row>
    <row r="1373" spans="1:10" x14ac:dyDescent="0.2">
      <c r="A1373" s="200">
        <v>1369</v>
      </c>
      <c r="C1373" s="201">
        <v>227.88855621734987</v>
      </c>
      <c r="D1373" s="201">
        <v>248.14226905861406</v>
      </c>
      <c r="F1373" s="204">
        <v>182.31084497387991</v>
      </c>
      <c r="G1373" s="204">
        <v>190.87866850662618</v>
      </c>
      <c r="I1373" s="204">
        <v>729.24337989551964</v>
      </c>
      <c r="J1373" s="204">
        <v>763.51467402650474</v>
      </c>
    </row>
    <row r="1374" spans="1:10" x14ac:dyDescent="0.2">
      <c r="A1374" s="200">
        <v>1370</v>
      </c>
      <c r="C1374" s="201">
        <v>227.92631865352396</v>
      </c>
      <c r="D1374" s="201">
        <v>248.14226905861406</v>
      </c>
      <c r="F1374" s="204">
        <v>182.34105492281915</v>
      </c>
      <c r="G1374" s="204">
        <v>190.87866850662618</v>
      </c>
      <c r="I1374" s="204">
        <v>729.36421969127662</v>
      </c>
      <c r="J1374" s="204">
        <v>763.51467402650474</v>
      </c>
    </row>
    <row r="1375" spans="1:10" x14ac:dyDescent="0.2">
      <c r="A1375" s="200">
        <v>1371</v>
      </c>
      <c r="C1375" s="201">
        <v>227.96405353592954</v>
      </c>
      <c r="D1375" s="201">
        <v>248.14226905861406</v>
      </c>
      <c r="F1375" s="204">
        <v>182.37124282874365</v>
      </c>
      <c r="G1375" s="204">
        <v>190.87866850662618</v>
      </c>
      <c r="I1375" s="204">
        <v>729.48497131497459</v>
      </c>
      <c r="J1375" s="204">
        <v>763.51467402650474</v>
      </c>
    </row>
    <row r="1376" spans="1:10" x14ac:dyDescent="0.2">
      <c r="A1376" s="200">
        <v>1372</v>
      </c>
      <c r="C1376" s="201">
        <v>228.00176090474739</v>
      </c>
      <c r="D1376" s="201">
        <v>248.14226905861406</v>
      </c>
      <c r="F1376" s="204">
        <v>182.40140872379791</v>
      </c>
      <c r="G1376" s="204">
        <v>190.87866850662618</v>
      </c>
      <c r="I1376" s="204">
        <v>729.60563489519166</v>
      </c>
      <c r="J1376" s="204">
        <v>763.51467402650474</v>
      </c>
    </row>
    <row r="1377" spans="1:10" x14ac:dyDescent="0.2">
      <c r="A1377" s="200">
        <v>1373</v>
      </c>
      <c r="C1377" s="201">
        <v>228.03944080007</v>
      </c>
      <c r="D1377" s="201">
        <v>248.14226905861406</v>
      </c>
      <c r="F1377" s="204">
        <v>182.431552640056</v>
      </c>
      <c r="G1377" s="204">
        <v>190.87866850662618</v>
      </c>
      <c r="I1377" s="204">
        <v>729.72621056022399</v>
      </c>
      <c r="J1377" s="204">
        <v>763.51467402650474</v>
      </c>
    </row>
    <row r="1378" spans="1:10" x14ac:dyDescent="0.2">
      <c r="A1378" s="200">
        <v>1374</v>
      </c>
      <c r="C1378" s="201">
        <v>228.07709326190252</v>
      </c>
      <c r="D1378" s="201">
        <v>248.14226905861406</v>
      </c>
      <c r="F1378" s="204">
        <v>182.46167460952205</v>
      </c>
      <c r="G1378" s="204">
        <v>190.87866850662618</v>
      </c>
      <c r="I1378" s="204">
        <v>729.8466984380882</v>
      </c>
      <c r="J1378" s="204">
        <v>763.51467402650474</v>
      </c>
    </row>
    <row r="1379" spans="1:10" x14ac:dyDescent="0.2">
      <c r="A1379" s="200">
        <v>1375</v>
      </c>
      <c r="C1379" s="201">
        <v>228.11471833016267</v>
      </c>
      <c r="D1379" s="201">
        <v>248.14226905861406</v>
      </c>
      <c r="F1379" s="204">
        <v>182.49177466413013</v>
      </c>
      <c r="G1379" s="204">
        <v>190.87866850662618</v>
      </c>
      <c r="I1379" s="204">
        <v>729.96709865652053</v>
      </c>
      <c r="J1379" s="204">
        <v>763.51467402650474</v>
      </c>
    </row>
    <row r="1380" spans="1:10" x14ac:dyDescent="0.2">
      <c r="A1380" s="200">
        <v>1376</v>
      </c>
      <c r="C1380" s="201">
        <v>228.15231604468133</v>
      </c>
      <c r="D1380" s="201">
        <v>248.14226905861406</v>
      </c>
      <c r="F1380" s="204">
        <v>182.52185283574508</v>
      </c>
      <c r="G1380" s="204">
        <v>190.87866850662618</v>
      </c>
      <c r="I1380" s="204">
        <v>730.08741134298032</v>
      </c>
      <c r="J1380" s="204">
        <v>763.51467402650474</v>
      </c>
    </row>
    <row r="1381" spans="1:10" x14ac:dyDescent="0.2">
      <c r="A1381" s="200">
        <v>1377</v>
      </c>
      <c r="C1381" s="201">
        <v>228.18988644520215</v>
      </c>
      <c r="D1381" s="201">
        <v>248.14226905861406</v>
      </c>
      <c r="F1381" s="204">
        <v>182.55190915616174</v>
      </c>
      <c r="G1381" s="204">
        <v>190.87866850662618</v>
      </c>
      <c r="I1381" s="204">
        <v>730.20763662464697</v>
      </c>
      <c r="J1381" s="204">
        <v>763.51467402650474</v>
      </c>
    </row>
    <row r="1382" spans="1:10" x14ac:dyDescent="0.2">
      <c r="A1382" s="200">
        <v>1378</v>
      </c>
      <c r="C1382" s="201">
        <v>228.22742957138277</v>
      </c>
      <c r="D1382" s="201">
        <v>248.14226905861406</v>
      </c>
      <c r="F1382" s="204">
        <v>182.58194365710622</v>
      </c>
      <c r="G1382" s="204">
        <v>190.87866850662618</v>
      </c>
      <c r="I1382" s="204">
        <v>730.32777462842489</v>
      </c>
      <c r="J1382" s="204">
        <v>763.51467402650474</v>
      </c>
    </row>
    <row r="1383" spans="1:10" x14ac:dyDescent="0.2">
      <c r="A1383" s="200">
        <v>1379</v>
      </c>
      <c r="C1383" s="201">
        <v>228.26494546279403</v>
      </c>
      <c r="D1383" s="201">
        <v>248.14226905861406</v>
      </c>
      <c r="F1383" s="204">
        <v>182.61195637023522</v>
      </c>
      <c r="G1383" s="204">
        <v>190.87866850662618</v>
      </c>
      <c r="I1383" s="204">
        <v>730.44782548094088</v>
      </c>
      <c r="J1383" s="204">
        <v>763.51467402650474</v>
      </c>
    </row>
    <row r="1384" spans="1:10" x14ac:dyDescent="0.2">
      <c r="A1384" s="200">
        <v>1380</v>
      </c>
      <c r="C1384" s="201">
        <v>228.30243415892093</v>
      </c>
      <c r="D1384" s="201">
        <v>248.14226905861406</v>
      </c>
      <c r="F1384" s="204">
        <v>182.64194732713676</v>
      </c>
      <c r="G1384" s="204">
        <v>190.87866850662618</v>
      </c>
      <c r="I1384" s="204">
        <v>730.56778930854705</v>
      </c>
      <c r="J1384" s="204">
        <v>763.51467402650474</v>
      </c>
    </row>
    <row r="1385" spans="1:10" x14ac:dyDescent="0.2">
      <c r="A1385" s="200">
        <v>1381</v>
      </c>
      <c r="C1385" s="201">
        <v>228.33989569916284</v>
      </c>
      <c r="D1385" s="201">
        <v>248.14226905861406</v>
      </c>
      <c r="F1385" s="204">
        <v>182.67191655933027</v>
      </c>
      <c r="G1385" s="204">
        <v>190.87866850662618</v>
      </c>
      <c r="I1385" s="204">
        <v>730.68766623732108</v>
      </c>
      <c r="J1385" s="204">
        <v>763.51467402650474</v>
      </c>
    </row>
    <row r="1386" spans="1:10" x14ac:dyDescent="0.2">
      <c r="A1386" s="200">
        <v>1382</v>
      </c>
      <c r="C1386" s="201">
        <v>228.37733012283317</v>
      </c>
      <c r="D1386" s="201">
        <v>248.14226905861406</v>
      </c>
      <c r="F1386" s="204">
        <v>182.70186409826653</v>
      </c>
      <c r="G1386" s="204">
        <v>190.87866850662618</v>
      </c>
      <c r="I1386" s="204">
        <v>730.8074563930661</v>
      </c>
      <c r="J1386" s="204">
        <v>763.51467402650474</v>
      </c>
    </row>
    <row r="1387" spans="1:10" x14ac:dyDescent="0.2">
      <c r="A1387" s="200">
        <v>1383</v>
      </c>
      <c r="C1387" s="201">
        <v>228.41473746916034</v>
      </c>
      <c r="D1387" s="201">
        <v>248.14226905861406</v>
      </c>
      <c r="F1387" s="204">
        <v>182.73178997532827</v>
      </c>
      <c r="G1387" s="204">
        <v>190.87866850662618</v>
      </c>
      <c r="I1387" s="204">
        <v>730.92715990131308</v>
      </c>
      <c r="J1387" s="204">
        <v>763.51467402650474</v>
      </c>
    </row>
    <row r="1388" spans="1:10" x14ac:dyDescent="0.2">
      <c r="A1388" s="200">
        <v>1384</v>
      </c>
      <c r="C1388" s="201">
        <v>228.45211777728753</v>
      </c>
      <c r="D1388" s="201">
        <v>248.14226905861406</v>
      </c>
      <c r="F1388" s="204">
        <v>182.76169422183003</v>
      </c>
      <c r="G1388" s="204">
        <v>190.87866850662618</v>
      </c>
      <c r="I1388" s="204">
        <v>731.04677688732011</v>
      </c>
      <c r="J1388" s="204">
        <v>763.51467402650474</v>
      </c>
    </row>
    <row r="1389" spans="1:10" x14ac:dyDescent="0.2">
      <c r="A1389" s="200">
        <v>1385</v>
      </c>
      <c r="C1389" s="201">
        <v>228.48947108627337</v>
      </c>
      <c r="D1389" s="201">
        <v>248.14226905861406</v>
      </c>
      <c r="F1389" s="204">
        <v>182.79157686901868</v>
      </c>
      <c r="G1389" s="204">
        <v>190.87866850662618</v>
      </c>
      <c r="I1389" s="204">
        <v>731.16630747607473</v>
      </c>
      <c r="J1389" s="204">
        <v>763.51467402650474</v>
      </c>
    </row>
    <row r="1390" spans="1:10" x14ac:dyDescent="0.2">
      <c r="A1390" s="200">
        <v>1386</v>
      </c>
      <c r="C1390" s="201">
        <v>228.52679743509148</v>
      </c>
      <c r="D1390" s="201">
        <v>248.14226905861406</v>
      </c>
      <c r="F1390" s="204">
        <v>182.8214379480732</v>
      </c>
      <c r="G1390" s="204">
        <v>190.87866850662618</v>
      </c>
      <c r="I1390" s="204">
        <v>731.28575179229279</v>
      </c>
      <c r="J1390" s="204">
        <v>763.51467402650474</v>
      </c>
    </row>
    <row r="1391" spans="1:10" x14ac:dyDescent="0.2">
      <c r="A1391" s="200">
        <v>1387</v>
      </c>
      <c r="C1391" s="201">
        <v>228.56409686263157</v>
      </c>
      <c r="D1391" s="201">
        <v>248.14226905861406</v>
      </c>
      <c r="F1391" s="204">
        <v>182.85127749010528</v>
      </c>
      <c r="G1391" s="204">
        <v>190.87866850662618</v>
      </c>
      <c r="I1391" s="204">
        <v>731.4051099604211</v>
      </c>
      <c r="J1391" s="204">
        <v>763.51467402650474</v>
      </c>
    </row>
    <row r="1392" spans="1:10" x14ac:dyDescent="0.2">
      <c r="A1392" s="200">
        <v>1388</v>
      </c>
      <c r="C1392" s="201">
        <v>228.60136940769905</v>
      </c>
      <c r="D1392" s="201">
        <v>248.14226905861406</v>
      </c>
      <c r="F1392" s="204">
        <v>182.88109552615927</v>
      </c>
      <c r="G1392" s="204">
        <v>190.87866850662618</v>
      </c>
      <c r="I1392" s="204">
        <v>731.52438210463708</v>
      </c>
      <c r="J1392" s="204">
        <v>763.51467402650474</v>
      </c>
    </row>
    <row r="1393" spans="1:10" x14ac:dyDescent="0.2">
      <c r="A1393" s="200">
        <v>1389</v>
      </c>
      <c r="C1393" s="201">
        <v>228.63861510901549</v>
      </c>
      <c r="D1393" s="201">
        <v>248.14226905861406</v>
      </c>
      <c r="F1393" s="204">
        <v>182.91089208721237</v>
      </c>
      <c r="G1393" s="204">
        <v>190.87866850662618</v>
      </c>
      <c r="I1393" s="204">
        <v>731.6435683488495</v>
      </c>
      <c r="J1393" s="204">
        <v>763.51467402650474</v>
      </c>
    </row>
    <row r="1394" spans="1:10" x14ac:dyDescent="0.2">
      <c r="A1394" s="200">
        <v>1390</v>
      </c>
      <c r="C1394" s="201">
        <v>228.67583400521886</v>
      </c>
      <c r="D1394" s="201">
        <v>248.14226905861406</v>
      </c>
      <c r="F1394" s="204">
        <v>182.9406672041751</v>
      </c>
      <c r="G1394" s="204">
        <v>190.87866850662618</v>
      </c>
      <c r="I1394" s="204">
        <v>731.7626688167004</v>
      </c>
      <c r="J1394" s="204">
        <v>763.51467402650474</v>
      </c>
    </row>
    <row r="1395" spans="1:10" x14ac:dyDescent="0.2">
      <c r="A1395" s="200">
        <v>1391</v>
      </c>
      <c r="C1395" s="201">
        <v>228.71302613486395</v>
      </c>
      <c r="D1395" s="201">
        <v>248.14226905861406</v>
      </c>
      <c r="F1395" s="204">
        <v>182.97042090789117</v>
      </c>
      <c r="G1395" s="204">
        <v>190.87866850662618</v>
      </c>
      <c r="I1395" s="204">
        <v>731.88168363156467</v>
      </c>
      <c r="J1395" s="204">
        <v>763.51467402650474</v>
      </c>
    </row>
    <row r="1396" spans="1:10" x14ac:dyDescent="0.2">
      <c r="A1396" s="200">
        <v>1392</v>
      </c>
      <c r="C1396" s="201">
        <v>228.75019153642214</v>
      </c>
      <c r="D1396" s="201">
        <v>248.14226905861406</v>
      </c>
      <c r="F1396" s="204">
        <v>183.00015322913771</v>
      </c>
      <c r="G1396" s="204">
        <v>190.87866850662618</v>
      </c>
      <c r="I1396" s="204">
        <v>732.00061291655084</v>
      </c>
      <c r="J1396" s="204">
        <v>763.51467402650474</v>
      </c>
    </row>
    <row r="1397" spans="1:10" x14ac:dyDescent="0.2">
      <c r="A1397" s="200">
        <v>1393</v>
      </c>
      <c r="C1397" s="201">
        <v>228.78733024828213</v>
      </c>
      <c r="D1397" s="201">
        <v>248.14226905861406</v>
      </c>
      <c r="F1397" s="204">
        <v>183.02986419862572</v>
      </c>
      <c r="G1397" s="204">
        <v>190.87866850662618</v>
      </c>
      <c r="I1397" s="204">
        <v>732.11945679450287</v>
      </c>
      <c r="J1397" s="204">
        <v>763.51467402650474</v>
      </c>
    </row>
    <row r="1398" spans="1:10" x14ac:dyDescent="0.2">
      <c r="A1398" s="200">
        <v>1394</v>
      </c>
      <c r="C1398" s="201">
        <v>228.82444230874995</v>
      </c>
      <c r="D1398" s="201">
        <v>248.14226905861406</v>
      </c>
      <c r="F1398" s="204">
        <v>183.05955384699996</v>
      </c>
      <c r="G1398" s="204">
        <v>190.87866850662618</v>
      </c>
      <c r="I1398" s="204">
        <v>732.23821538799984</v>
      </c>
      <c r="J1398" s="204">
        <v>763.51467402650474</v>
      </c>
    </row>
    <row r="1399" spans="1:10" x14ac:dyDescent="0.2">
      <c r="A1399" s="200">
        <v>1395</v>
      </c>
      <c r="C1399" s="201">
        <v>228.86152775604904</v>
      </c>
      <c r="D1399" s="201">
        <v>248.14226905861406</v>
      </c>
      <c r="F1399" s="204">
        <v>183.08922220483927</v>
      </c>
      <c r="G1399" s="204">
        <v>190.87866850662618</v>
      </c>
      <c r="I1399" s="204">
        <v>732.3568888193571</v>
      </c>
      <c r="J1399" s="204">
        <v>763.51467402650474</v>
      </c>
    </row>
    <row r="1400" spans="1:10" x14ac:dyDescent="0.2">
      <c r="A1400" s="200">
        <v>1396</v>
      </c>
      <c r="C1400" s="201">
        <v>228.89858662832103</v>
      </c>
      <c r="D1400" s="201">
        <v>248.14226905861406</v>
      </c>
      <c r="F1400" s="204">
        <v>183.11886930265683</v>
      </c>
      <c r="G1400" s="204">
        <v>190.87866850662618</v>
      </c>
      <c r="I1400" s="204">
        <v>732.47547721062733</v>
      </c>
      <c r="J1400" s="204">
        <v>763.51467402650474</v>
      </c>
    </row>
    <row r="1401" spans="1:10" x14ac:dyDescent="0.2">
      <c r="A1401" s="200">
        <v>1397</v>
      </c>
      <c r="C1401" s="201">
        <v>228.93561896362519</v>
      </c>
      <c r="D1401" s="201">
        <v>248.14226905861406</v>
      </c>
      <c r="F1401" s="204">
        <v>183.14849517090019</v>
      </c>
      <c r="G1401" s="204">
        <v>190.87866850662618</v>
      </c>
      <c r="I1401" s="204">
        <v>732.59398068360076</v>
      </c>
      <c r="J1401" s="204">
        <v>763.51467402650474</v>
      </c>
    </row>
    <row r="1402" spans="1:10" x14ac:dyDescent="0.2">
      <c r="A1402" s="200">
        <v>1398</v>
      </c>
      <c r="C1402" s="201">
        <v>228.97262479993952</v>
      </c>
      <c r="D1402" s="201">
        <v>248.14226905861406</v>
      </c>
      <c r="F1402" s="204">
        <v>183.17809983995159</v>
      </c>
      <c r="G1402" s="204">
        <v>190.87866850662618</v>
      </c>
      <c r="I1402" s="204">
        <v>732.71239935980634</v>
      </c>
      <c r="J1402" s="204">
        <v>763.51467402650474</v>
      </c>
    </row>
    <row r="1403" spans="1:10" x14ac:dyDescent="0.2">
      <c r="A1403" s="200">
        <v>1399</v>
      </c>
      <c r="C1403" s="201">
        <v>229.00960417516012</v>
      </c>
      <c r="D1403" s="201">
        <v>248.14226905861406</v>
      </c>
      <c r="F1403" s="204">
        <v>183.20768334012806</v>
      </c>
      <c r="G1403" s="204">
        <v>190.87866850662618</v>
      </c>
      <c r="I1403" s="204">
        <v>732.83073336051223</v>
      </c>
      <c r="J1403" s="204">
        <v>763.51467402650474</v>
      </c>
    </row>
    <row r="1404" spans="1:10" x14ac:dyDescent="0.2">
      <c r="A1404" s="200">
        <v>1400</v>
      </c>
      <c r="C1404" s="201">
        <v>229.04655712710212</v>
      </c>
      <c r="D1404" s="201">
        <v>248.14226905861406</v>
      </c>
      <c r="F1404" s="204">
        <v>183.2372457016817</v>
      </c>
      <c r="G1404" s="204">
        <v>190.87866850662618</v>
      </c>
      <c r="I1404" s="204">
        <v>732.9489828067268</v>
      </c>
      <c r="J1404" s="204">
        <v>763.51467402650474</v>
      </c>
    </row>
    <row r="1405" spans="1:10" x14ac:dyDescent="0.2">
      <c r="A1405" s="200">
        <v>1401</v>
      </c>
      <c r="C1405" s="201">
        <v>229.0834836934996</v>
      </c>
      <c r="D1405" s="201">
        <v>248.14226905861406</v>
      </c>
      <c r="F1405" s="204">
        <v>183.26678695479967</v>
      </c>
      <c r="G1405" s="204">
        <v>190.87866850662618</v>
      </c>
      <c r="I1405" s="204">
        <v>733.06714781919868</v>
      </c>
      <c r="J1405" s="204">
        <v>763.51467402650474</v>
      </c>
    </row>
    <row r="1406" spans="1:10" x14ac:dyDescent="0.2">
      <c r="A1406" s="200">
        <v>1402</v>
      </c>
      <c r="C1406" s="201">
        <v>229.12038391200596</v>
      </c>
      <c r="D1406" s="201">
        <v>248.14226905861406</v>
      </c>
      <c r="F1406" s="204">
        <v>183.29630712960474</v>
      </c>
      <c r="G1406" s="204">
        <v>190.87866850662618</v>
      </c>
      <c r="I1406" s="204">
        <v>733.18522851841897</v>
      </c>
      <c r="J1406" s="204">
        <v>763.51467402650474</v>
      </c>
    </row>
    <row r="1407" spans="1:10" x14ac:dyDescent="0.2">
      <c r="A1407" s="200">
        <v>1403</v>
      </c>
      <c r="C1407" s="201">
        <v>229.15725782019376</v>
      </c>
      <c r="D1407" s="201">
        <v>248.14226905861406</v>
      </c>
      <c r="F1407" s="204">
        <v>183.325806256155</v>
      </c>
      <c r="G1407" s="204">
        <v>190.87866850662618</v>
      </c>
      <c r="I1407" s="204">
        <v>733.30322502462002</v>
      </c>
      <c r="J1407" s="204">
        <v>763.51467402650474</v>
      </c>
    </row>
    <row r="1408" spans="1:10" x14ac:dyDescent="0.2">
      <c r="A1408" s="200">
        <v>1404</v>
      </c>
      <c r="C1408" s="201">
        <v>229.19410545555561</v>
      </c>
      <c r="D1408" s="201">
        <v>248.14226905861406</v>
      </c>
      <c r="F1408" s="204">
        <v>183.35528436444454</v>
      </c>
      <c r="G1408" s="204">
        <v>190.87866850662618</v>
      </c>
      <c r="I1408" s="204">
        <v>733.42113745777817</v>
      </c>
      <c r="J1408" s="204">
        <v>763.51467402650474</v>
      </c>
    </row>
    <row r="1409" spans="1:10" x14ac:dyDescent="0.2">
      <c r="A1409" s="200">
        <v>1405</v>
      </c>
      <c r="C1409" s="201">
        <v>229.23092685550381</v>
      </c>
      <c r="D1409" s="201">
        <v>248.14226905861406</v>
      </c>
      <c r="F1409" s="204">
        <v>183.38474148440304</v>
      </c>
      <c r="G1409" s="204">
        <v>190.87866850662618</v>
      </c>
      <c r="I1409" s="204">
        <v>733.53896593761215</v>
      </c>
      <c r="J1409" s="204">
        <v>763.51467402650474</v>
      </c>
    </row>
    <row r="1410" spans="1:10" x14ac:dyDescent="0.2">
      <c r="A1410" s="200">
        <v>1406</v>
      </c>
      <c r="C1410" s="201">
        <v>229.26772205737083</v>
      </c>
      <c r="D1410" s="201">
        <v>248.14226905861406</v>
      </c>
      <c r="F1410" s="204">
        <v>183.4141776458967</v>
      </c>
      <c r="G1410" s="204">
        <v>190.87866850662618</v>
      </c>
      <c r="I1410" s="204">
        <v>733.6567105835868</v>
      </c>
      <c r="J1410" s="204">
        <v>763.51467402650474</v>
      </c>
    </row>
    <row r="1411" spans="1:10" x14ac:dyDescent="0.2">
      <c r="A1411" s="200">
        <v>1407</v>
      </c>
      <c r="C1411" s="201">
        <v>229.30449109840964</v>
      </c>
      <c r="D1411" s="201">
        <v>248.14226905861406</v>
      </c>
      <c r="F1411" s="204">
        <v>183.44359287872771</v>
      </c>
      <c r="G1411" s="204">
        <v>190.87866850662618</v>
      </c>
      <c r="I1411" s="204">
        <v>733.77437151491085</v>
      </c>
      <c r="J1411" s="204">
        <v>763.51467402650474</v>
      </c>
    </row>
    <row r="1412" spans="1:10" x14ac:dyDescent="0.2">
      <c r="A1412" s="200">
        <v>1408</v>
      </c>
      <c r="C1412" s="201">
        <v>229.34123401579362</v>
      </c>
      <c r="D1412" s="201">
        <v>248.14226905861406</v>
      </c>
      <c r="F1412" s="204">
        <v>183.47298721263488</v>
      </c>
      <c r="G1412" s="204">
        <v>190.87866850662618</v>
      </c>
      <c r="I1412" s="204">
        <v>733.89194885053951</v>
      </c>
      <c r="J1412" s="204">
        <v>763.51467402650474</v>
      </c>
    </row>
    <row r="1413" spans="1:10" x14ac:dyDescent="0.2">
      <c r="A1413" s="200">
        <v>1409</v>
      </c>
      <c r="C1413" s="201">
        <v>229.37795084661704</v>
      </c>
      <c r="D1413" s="201">
        <v>248.14226905861406</v>
      </c>
      <c r="F1413" s="204">
        <v>183.50236067729361</v>
      </c>
      <c r="G1413" s="204">
        <v>190.87866850662618</v>
      </c>
      <c r="I1413" s="204">
        <v>734.00944270917444</v>
      </c>
      <c r="J1413" s="204">
        <v>763.51467402650474</v>
      </c>
    </row>
    <row r="1414" spans="1:10" x14ac:dyDescent="0.2">
      <c r="A1414" s="200">
        <v>1410</v>
      </c>
      <c r="C1414" s="201">
        <v>229.41464162789529</v>
      </c>
      <c r="D1414" s="201">
        <v>248.14226905861406</v>
      </c>
      <c r="F1414" s="204">
        <v>183.53171330231626</v>
      </c>
      <c r="G1414" s="204">
        <v>190.87866850662618</v>
      </c>
      <c r="I1414" s="204">
        <v>734.12685320926505</v>
      </c>
      <c r="J1414" s="204">
        <v>763.51467402650474</v>
      </c>
    </row>
    <row r="1415" spans="1:10" x14ac:dyDescent="0.2">
      <c r="A1415" s="200">
        <v>1411</v>
      </c>
      <c r="C1415" s="201">
        <v>229.45130639656509</v>
      </c>
      <c r="D1415" s="201">
        <v>248.14226905861406</v>
      </c>
      <c r="F1415" s="204">
        <v>183.56104511725206</v>
      </c>
      <c r="G1415" s="204">
        <v>190.87866850662618</v>
      </c>
      <c r="I1415" s="204">
        <v>734.24418046900826</v>
      </c>
      <c r="J1415" s="204">
        <v>763.51467402650474</v>
      </c>
    </row>
    <row r="1416" spans="1:10" x14ac:dyDescent="0.2">
      <c r="A1416" s="200">
        <v>1412</v>
      </c>
      <c r="C1416" s="201">
        <v>229.48794518948438</v>
      </c>
      <c r="D1416" s="201">
        <v>248.14226905861406</v>
      </c>
      <c r="F1416" s="204">
        <v>183.59035615158751</v>
      </c>
      <c r="G1416" s="204">
        <v>190.87866850662618</v>
      </c>
      <c r="I1416" s="204">
        <v>734.36142460635006</v>
      </c>
      <c r="J1416" s="204">
        <v>763.51467402650474</v>
      </c>
    </row>
    <row r="1417" spans="1:10" x14ac:dyDescent="0.2">
      <c r="A1417" s="200">
        <v>1413</v>
      </c>
      <c r="C1417" s="201">
        <v>229.52455804343313</v>
      </c>
      <c r="D1417" s="201">
        <v>248.14226905861406</v>
      </c>
      <c r="F1417" s="204">
        <v>183.6196464347465</v>
      </c>
      <c r="G1417" s="204">
        <v>190.87866850662618</v>
      </c>
      <c r="I1417" s="204">
        <v>734.478585738986</v>
      </c>
      <c r="J1417" s="204">
        <v>763.51467402650474</v>
      </c>
    </row>
    <row r="1418" spans="1:10" x14ac:dyDescent="0.2">
      <c r="A1418" s="200">
        <v>1414</v>
      </c>
      <c r="C1418" s="201">
        <v>229.56114499511295</v>
      </c>
      <c r="D1418" s="201">
        <v>248.14226905861406</v>
      </c>
      <c r="F1418" s="204">
        <v>183.64891599609035</v>
      </c>
      <c r="G1418" s="204">
        <v>190.87866850662618</v>
      </c>
      <c r="I1418" s="204">
        <v>734.59566398436141</v>
      </c>
      <c r="J1418" s="204">
        <v>763.51467402650474</v>
      </c>
    </row>
    <row r="1419" spans="1:10" x14ac:dyDescent="0.2">
      <c r="A1419" s="200">
        <v>1415</v>
      </c>
      <c r="C1419" s="201">
        <v>229.59770608114798</v>
      </c>
      <c r="D1419" s="201">
        <v>248.14226905861406</v>
      </c>
      <c r="F1419" s="204">
        <v>183.67816486491839</v>
      </c>
      <c r="G1419" s="204">
        <v>190.87866850662618</v>
      </c>
      <c r="I1419" s="204">
        <v>734.71265945967355</v>
      </c>
      <c r="J1419" s="204">
        <v>763.51467402650474</v>
      </c>
    </row>
    <row r="1420" spans="1:10" x14ac:dyDescent="0.2">
      <c r="A1420" s="200">
        <v>1416</v>
      </c>
      <c r="C1420" s="201">
        <v>229.63424133808422</v>
      </c>
      <c r="D1420" s="201">
        <v>248.14226905861406</v>
      </c>
      <c r="F1420" s="204">
        <v>183.70739307046739</v>
      </c>
      <c r="G1420" s="204">
        <v>190.87866850662618</v>
      </c>
      <c r="I1420" s="204">
        <v>734.82957228186956</v>
      </c>
      <c r="J1420" s="204">
        <v>763.51467402650474</v>
      </c>
    </row>
    <row r="1421" spans="1:10" x14ac:dyDescent="0.2">
      <c r="A1421" s="200">
        <v>1417</v>
      </c>
      <c r="C1421" s="201">
        <v>229.67075080239096</v>
      </c>
      <c r="D1421" s="201">
        <v>248.14226905861406</v>
      </c>
      <c r="F1421" s="204">
        <v>183.73660064191276</v>
      </c>
      <c r="G1421" s="204">
        <v>190.87866850662618</v>
      </c>
      <c r="I1421" s="204">
        <v>734.94640256765103</v>
      </c>
      <c r="J1421" s="204">
        <v>763.51467402650474</v>
      </c>
    </row>
    <row r="1422" spans="1:10" x14ac:dyDescent="0.2">
      <c r="A1422" s="200">
        <v>1418</v>
      </c>
      <c r="C1422" s="201">
        <v>229.70723451045961</v>
      </c>
      <c r="D1422" s="201">
        <v>248.14226905861406</v>
      </c>
      <c r="F1422" s="204">
        <v>183.7657876083677</v>
      </c>
      <c r="G1422" s="204">
        <v>190.87866850662618</v>
      </c>
      <c r="I1422" s="204">
        <v>735.06315043347081</v>
      </c>
      <c r="J1422" s="204">
        <v>763.51467402650474</v>
      </c>
    </row>
    <row r="1423" spans="1:10" x14ac:dyDescent="0.2">
      <c r="A1423" s="200">
        <v>1419</v>
      </c>
      <c r="C1423" s="201">
        <v>229.74369249860499</v>
      </c>
      <c r="D1423" s="201">
        <v>248.14226905861406</v>
      </c>
      <c r="F1423" s="204">
        <v>183.79495399888398</v>
      </c>
      <c r="G1423" s="204">
        <v>190.87866850662618</v>
      </c>
      <c r="I1423" s="204">
        <v>735.17981599553593</v>
      </c>
      <c r="J1423" s="204">
        <v>763.51467402650474</v>
      </c>
    </row>
    <row r="1424" spans="1:10" x14ac:dyDescent="0.2">
      <c r="A1424" s="200">
        <v>1420</v>
      </c>
      <c r="C1424" s="201">
        <v>229.78012480306529</v>
      </c>
      <c r="D1424" s="201">
        <v>248.14226905861406</v>
      </c>
      <c r="F1424" s="204">
        <v>183.82409984245226</v>
      </c>
      <c r="G1424" s="204">
        <v>190.87866850662618</v>
      </c>
      <c r="I1424" s="204">
        <v>735.29639936980902</v>
      </c>
      <c r="J1424" s="204">
        <v>763.51467402650474</v>
      </c>
    </row>
    <row r="1425" spans="1:10" x14ac:dyDescent="0.2">
      <c r="A1425" s="200">
        <v>1421</v>
      </c>
      <c r="C1425" s="201">
        <v>229.81653146000176</v>
      </c>
      <c r="D1425" s="201">
        <v>248.14226905861406</v>
      </c>
      <c r="F1425" s="204">
        <v>183.85322516800142</v>
      </c>
      <c r="G1425" s="204">
        <v>190.87866850662618</v>
      </c>
      <c r="I1425" s="204">
        <v>735.41290067200566</v>
      </c>
      <c r="J1425" s="204">
        <v>763.51467402650474</v>
      </c>
    </row>
    <row r="1426" spans="1:10" x14ac:dyDescent="0.2">
      <c r="A1426" s="200">
        <v>1422</v>
      </c>
      <c r="C1426" s="201">
        <v>229.85291250549969</v>
      </c>
      <c r="D1426" s="201">
        <v>248.14226905861406</v>
      </c>
      <c r="F1426" s="204">
        <v>183.88233000439973</v>
      </c>
      <c r="G1426" s="204">
        <v>190.87866850662618</v>
      </c>
      <c r="I1426" s="204">
        <v>735.52932001759893</v>
      </c>
      <c r="J1426" s="204">
        <v>763.51467402650474</v>
      </c>
    </row>
    <row r="1427" spans="1:10" x14ac:dyDescent="0.2">
      <c r="A1427" s="200">
        <v>1423</v>
      </c>
      <c r="C1427" s="201">
        <v>229.889267975568</v>
      </c>
      <c r="D1427" s="201">
        <v>248.14226905861406</v>
      </c>
      <c r="F1427" s="204">
        <v>183.91141438045443</v>
      </c>
      <c r="G1427" s="204">
        <v>190.87866850662618</v>
      </c>
      <c r="I1427" s="204">
        <v>735.64565752181772</v>
      </c>
      <c r="J1427" s="204">
        <v>763.51467402650474</v>
      </c>
    </row>
    <row r="1428" spans="1:10" x14ac:dyDescent="0.2">
      <c r="A1428" s="200">
        <v>1424</v>
      </c>
      <c r="C1428" s="201">
        <v>229.92559790614013</v>
      </c>
      <c r="D1428" s="201">
        <v>248.14226905861406</v>
      </c>
      <c r="F1428" s="204">
        <v>183.94047832491211</v>
      </c>
      <c r="G1428" s="204">
        <v>190.87866850662618</v>
      </c>
      <c r="I1428" s="204">
        <v>735.76191329964843</v>
      </c>
      <c r="J1428" s="204">
        <v>763.51467402650474</v>
      </c>
    </row>
    <row r="1429" spans="1:10" x14ac:dyDescent="0.2">
      <c r="A1429" s="200">
        <v>1425</v>
      </c>
      <c r="C1429" s="201">
        <v>229.96190233307328</v>
      </c>
      <c r="D1429" s="201">
        <v>248.14226905861406</v>
      </c>
      <c r="F1429" s="204">
        <v>183.96952186645862</v>
      </c>
      <c r="G1429" s="204">
        <v>190.87866850662618</v>
      </c>
      <c r="I1429" s="204">
        <v>735.87808746583448</v>
      </c>
      <c r="J1429" s="204">
        <v>763.51467402650474</v>
      </c>
    </row>
    <row r="1430" spans="1:10" x14ac:dyDescent="0.2">
      <c r="A1430" s="200">
        <v>1426</v>
      </c>
      <c r="C1430" s="201">
        <v>229.99818129214961</v>
      </c>
      <c r="D1430" s="201">
        <v>248.14226905861406</v>
      </c>
      <c r="F1430" s="204">
        <v>183.99854503371972</v>
      </c>
      <c r="G1430" s="204">
        <v>190.87866850662618</v>
      </c>
      <c r="I1430" s="204">
        <v>735.99418013487889</v>
      </c>
      <c r="J1430" s="204">
        <v>763.51467402650474</v>
      </c>
    </row>
    <row r="1431" spans="1:10" x14ac:dyDescent="0.2">
      <c r="A1431" s="200">
        <v>1427</v>
      </c>
      <c r="C1431" s="201">
        <v>230.0344348190759</v>
      </c>
      <c r="D1431" s="201">
        <v>248.14226905861406</v>
      </c>
      <c r="F1431" s="204">
        <v>184.02754785526071</v>
      </c>
      <c r="G1431" s="204">
        <v>190.87866850662618</v>
      </c>
      <c r="I1431" s="204">
        <v>736.11019142104283</v>
      </c>
      <c r="J1431" s="204">
        <v>763.51467402650474</v>
      </c>
    </row>
    <row r="1432" spans="1:10" x14ac:dyDescent="0.2">
      <c r="A1432" s="200">
        <v>1428</v>
      </c>
      <c r="C1432" s="201">
        <v>230.0706629494839</v>
      </c>
      <c r="D1432" s="201">
        <v>248.14226905861406</v>
      </c>
      <c r="F1432" s="204">
        <v>184.05653035958713</v>
      </c>
      <c r="G1432" s="204">
        <v>190.87866850662618</v>
      </c>
      <c r="I1432" s="204">
        <v>736.22612143834851</v>
      </c>
      <c r="J1432" s="204">
        <v>763.51467402650474</v>
      </c>
    </row>
    <row r="1433" spans="1:10" x14ac:dyDescent="0.2">
      <c r="A1433" s="200">
        <v>1429</v>
      </c>
      <c r="C1433" s="201">
        <v>230.10686571893046</v>
      </c>
      <c r="D1433" s="201">
        <v>248.14226905861406</v>
      </c>
      <c r="F1433" s="204">
        <v>184.08549257514434</v>
      </c>
      <c r="G1433" s="204">
        <v>190.87866850662618</v>
      </c>
      <c r="I1433" s="204">
        <v>736.34197030057737</v>
      </c>
      <c r="J1433" s="204">
        <v>763.51467402650474</v>
      </c>
    </row>
    <row r="1434" spans="1:10" x14ac:dyDescent="0.2">
      <c r="A1434" s="200">
        <v>1430</v>
      </c>
      <c r="C1434" s="201">
        <v>230.14304316289792</v>
      </c>
      <c r="D1434" s="201">
        <v>248.14226905861406</v>
      </c>
      <c r="F1434" s="204">
        <v>184.11443453031836</v>
      </c>
      <c r="G1434" s="204">
        <v>190.87866850662618</v>
      </c>
      <c r="I1434" s="204">
        <v>736.45773812127345</v>
      </c>
      <c r="J1434" s="204">
        <v>763.51467402650474</v>
      </c>
    </row>
    <row r="1435" spans="1:10" x14ac:dyDescent="0.2">
      <c r="A1435" s="200">
        <v>1431</v>
      </c>
      <c r="C1435" s="201">
        <v>230.17919531679416</v>
      </c>
      <c r="D1435" s="201">
        <v>248.14226905861406</v>
      </c>
      <c r="F1435" s="204">
        <v>184.14335625343534</v>
      </c>
      <c r="G1435" s="204">
        <v>190.87866850662618</v>
      </c>
      <c r="I1435" s="204">
        <v>736.57342501374137</v>
      </c>
      <c r="J1435" s="204">
        <v>763.51467402650474</v>
      </c>
    </row>
    <row r="1436" spans="1:10" x14ac:dyDescent="0.2">
      <c r="A1436" s="200">
        <v>1432</v>
      </c>
      <c r="C1436" s="201">
        <v>230.21532221595282</v>
      </c>
      <c r="D1436" s="201">
        <v>248.14226905861406</v>
      </c>
      <c r="F1436" s="204">
        <v>184.17225777276224</v>
      </c>
      <c r="G1436" s="204">
        <v>190.87866850662618</v>
      </c>
      <c r="I1436" s="204">
        <v>736.68903109104895</v>
      </c>
      <c r="J1436" s="204">
        <v>763.51467402650474</v>
      </c>
    </row>
    <row r="1437" spans="1:10" x14ac:dyDescent="0.2">
      <c r="A1437" s="200">
        <v>1433</v>
      </c>
      <c r="C1437" s="201">
        <v>230.25142389563354</v>
      </c>
      <c r="D1437" s="201">
        <v>248.14226905861406</v>
      </c>
      <c r="F1437" s="204">
        <v>184.20113911650685</v>
      </c>
      <c r="G1437" s="204">
        <v>190.87866850662618</v>
      </c>
      <c r="I1437" s="204">
        <v>736.80455646602741</v>
      </c>
      <c r="J1437" s="204">
        <v>763.51467402650474</v>
      </c>
    </row>
    <row r="1438" spans="1:10" x14ac:dyDescent="0.2">
      <c r="A1438" s="200">
        <v>1434</v>
      </c>
      <c r="C1438" s="201">
        <v>230.28750039102223</v>
      </c>
      <c r="D1438" s="201">
        <v>248.14226905861406</v>
      </c>
      <c r="F1438" s="204">
        <v>184.23000031281774</v>
      </c>
      <c r="G1438" s="204">
        <v>190.87866850662618</v>
      </c>
      <c r="I1438" s="204">
        <v>736.92000125127095</v>
      </c>
      <c r="J1438" s="204">
        <v>763.51467402650474</v>
      </c>
    </row>
    <row r="1439" spans="1:10" x14ac:dyDescent="0.2">
      <c r="A1439" s="200">
        <v>1435</v>
      </c>
      <c r="C1439" s="201">
        <v>230.32355173723127</v>
      </c>
      <c r="D1439" s="201">
        <v>248.14226905861406</v>
      </c>
      <c r="F1439" s="204">
        <v>184.25884138978503</v>
      </c>
      <c r="G1439" s="204">
        <v>190.87866850662618</v>
      </c>
      <c r="I1439" s="204">
        <v>737.03536555914013</v>
      </c>
      <c r="J1439" s="204">
        <v>763.51467402650474</v>
      </c>
    </row>
    <row r="1440" spans="1:10" x14ac:dyDescent="0.2">
      <c r="A1440" s="200">
        <v>1436</v>
      </c>
      <c r="C1440" s="201">
        <v>230.35957796929944</v>
      </c>
      <c r="D1440" s="201">
        <v>248.14226905861406</v>
      </c>
      <c r="F1440" s="204">
        <v>184.28766237543954</v>
      </c>
      <c r="G1440" s="204">
        <v>190.87866850662618</v>
      </c>
      <c r="I1440" s="204">
        <v>737.15064950175815</v>
      </c>
      <c r="J1440" s="204">
        <v>763.51467402650474</v>
      </c>
    </row>
    <row r="1441" spans="1:10" x14ac:dyDescent="0.2">
      <c r="A1441" s="200">
        <v>1437</v>
      </c>
      <c r="C1441" s="201">
        <v>230.39557912219254</v>
      </c>
      <c r="D1441" s="201">
        <v>248.14226905861406</v>
      </c>
      <c r="F1441" s="204">
        <v>184.31646329775401</v>
      </c>
      <c r="G1441" s="204">
        <v>190.87866850662618</v>
      </c>
      <c r="I1441" s="204">
        <v>737.26585319101605</v>
      </c>
      <c r="J1441" s="204">
        <v>763.51467402650474</v>
      </c>
    </row>
    <row r="1442" spans="1:10" x14ac:dyDescent="0.2">
      <c r="A1442" s="200">
        <v>1438</v>
      </c>
      <c r="C1442" s="201">
        <v>230.43155523080344</v>
      </c>
      <c r="D1442" s="201">
        <v>248.14226905861406</v>
      </c>
      <c r="F1442" s="204">
        <v>184.34524418464272</v>
      </c>
      <c r="G1442" s="204">
        <v>190.87866850662618</v>
      </c>
      <c r="I1442" s="204">
        <v>737.38097673857089</v>
      </c>
      <c r="J1442" s="204">
        <v>763.51467402650474</v>
      </c>
    </row>
    <row r="1443" spans="1:10" x14ac:dyDescent="0.2">
      <c r="A1443" s="200">
        <v>1439</v>
      </c>
      <c r="C1443" s="201">
        <v>230.4675063299519</v>
      </c>
      <c r="D1443" s="201">
        <v>248.14226905861406</v>
      </c>
      <c r="F1443" s="204">
        <v>184.37400506396153</v>
      </c>
      <c r="G1443" s="204">
        <v>190.87866850662618</v>
      </c>
      <c r="I1443" s="204">
        <v>737.49602025584613</v>
      </c>
      <c r="J1443" s="204">
        <v>763.51467402650474</v>
      </c>
    </row>
    <row r="1444" spans="1:10" x14ac:dyDescent="0.2">
      <c r="A1444" s="200">
        <v>1440</v>
      </c>
      <c r="C1444" s="201">
        <v>230.50343245438563</v>
      </c>
      <c r="D1444" s="201">
        <v>248.14226905861406</v>
      </c>
      <c r="F1444" s="204">
        <v>184.40274596350852</v>
      </c>
      <c r="G1444" s="204">
        <v>190.87866850662618</v>
      </c>
      <c r="I1444" s="204">
        <v>737.61098385403409</v>
      </c>
      <c r="J1444" s="204">
        <v>763.51467402650474</v>
      </c>
    </row>
    <row r="1445" spans="1:10" x14ac:dyDescent="0.2">
      <c r="A1445" s="200">
        <v>1441</v>
      </c>
      <c r="C1445" s="201">
        <v>230.53933363877948</v>
      </c>
      <c r="D1445" s="201">
        <v>248.14226905861406</v>
      </c>
      <c r="F1445" s="204">
        <v>184.43146691102359</v>
      </c>
      <c r="G1445" s="204">
        <v>190.87866850662618</v>
      </c>
      <c r="I1445" s="204">
        <v>737.72586764409436</v>
      </c>
      <c r="J1445" s="204">
        <v>763.51467402650474</v>
      </c>
    </row>
    <row r="1446" spans="1:10" x14ac:dyDescent="0.2">
      <c r="A1446" s="200">
        <v>1442</v>
      </c>
      <c r="C1446" s="201">
        <v>230.57520991773649</v>
      </c>
      <c r="D1446" s="201">
        <v>248.14226905861406</v>
      </c>
      <c r="F1446" s="204">
        <v>184.46016793418917</v>
      </c>
      <c r="G1446" s="204">
        <v>190.87866850662618</v>
      </c>
      <c r="I1446" s="204">
        <v>737.84067173675669</v>
      </c>
      <c r="J1446" s="204">
        <v>763.51467402650474</v>
      </c>
    </row>
    <row r="1447" spans="1:10" x14ac:dyDescent="0.2">
      <c r="A1447" s="200">
        <v>1443</v>
      </c>
      <c r="C1447" s="201">
        <v>230.61106132578757</v>
      </c>
      <c r="D1447" s="201">
        <v>248.14226905861406</v>
      </c>
      <c r="F1447" s="204">
        <v>184.48884906063006</v>
      </c>
      <c r="G1447" s="204">
        <v>190.87866850662618</v>
      </c>
      <c r="I1447" s="204">
        <v>737.95539624252024</v>
      </c>
      <c r="J1447" s="204">
        <v>763.51467402650474</v>
      </c>
    </row>
    <row r="1448" spans="1:10" x14ac:dyDescent="0.2">
      <c r="A1448" s="200">
        <v>1444</v>
      </c>
      <c r="C1448" s="201">
        <v>230.64688789739176</v>
      </c>
      <c r="D1448" s="201">
        <v>248.14226905861406</v>
      </c>
      <c r="F1448" s="204">
        <v>184.51751031791343</v>
      </c>
      <c r="G1448" s="204">
        <v>190.87866850662618</v>
      </c>
      <c r="I1448" s="204">
        <v>738.07004127165374</v>
      </c>
      <c r="J1448" s="204">
        <v>763.51467402650474</v>
      </c>
    </row>
    <row r="1449" spans="1:10" x14ac:dyDescent="0.2">
      <c r="A1449" s="200">
        <v>1445</v>
      </c>
      <c r="C1449" s="201">
        <v>230.68268966693691</v>
      </c>
      <c r="D1449" s="201">
        <v>248.14226905861406</v>
      </c>
      <c r="F1449" s="204">
        <v>184.54615173354952</v>
      </c>
      <c r="G1449" s="204">
        <v>190.87866850662618</v>
      </c>
      <c r="I1449" s="204">
        <v>738.18460693419809</v>
      </c>
      <c r="J1449" s="204">
        <v>763.51467402650474</v>
      </c>
    </row>
    <row r="1450" spans="1:10" x14ac:dyDescent="0.2">
      <c r="A1450" s="200">
        <v>1446</v>
      </c>
      <c r="C1450" s="201">
        <v>230.7184666687391</v>
      </c>
      <c r="D1450" s="201">
        <v>248.14226905861406</v>
      </c>
      <c r="F1450" s="204">
        <v>184.57477333499128</v>
      </c>
      <c r="G1450" s="204">
        <v>190.87866850662618</v>
      </c>
      <c r="I1450" s="204">
        <v>738.29909333996511</v>
      </c>
      <c r="J1450" s="204">
        <v>763.51467402650474</v>
      </c>
    </row>
    <row r="1451" spans="1:10" x14ac:dyDescent="0.2">
      <c r="A1451" s="200">
        <v>1447</v>
      </c>
      <c r="C1451" s="201">
        <v>230.75421893704342</v>
      </c>
      <c r="D1451" s="201">
        <v>248.14226905861406</v>
      </c>
      <c r="F1451" s="204">
        <v>184.60337514963473</v>
      </c>
      <c r="G1451" s="204">
        <v>190.87866850662618</v>
      </c>
      <c r="I1451" s="204">
        <v>738.41350059853892</v>
      </c>
      <c r="J1451" s="204">
        <v>763.51467402650474</v>
      </c>
    </row>
    <row r="1452" spans="1:10" x14ac:dyDescent="0.2">
      <c r="A1452" s="200">
        <v>1448</v>
      </c>
      <c r="C1452" s="201">
        <v>230.78994650602399</v>
      </c>
      <c r="D1452" s="201">
        <v>248.14226905861406</v>
      </c>
      <c r="F1452" s="204">
        <v>184.6319572048192</v>
      </c>
      <c r="G1452" s="204">
        <v>190.87866850662618</v>
      </c>
      <c r="I1452" s="204">
        <v>738.52782881927681</v>
      </c>
      <c r="J1452" s="204">
        <v>763.51467402650474</v>
      </c>
    </row>
    <row r="1453" spans="1:10" x14ac:dyDescent="0.2">
      <c r="A1453" s="200">
        <v>1449</v>
      </c>
      <c r="C1453" s="201">
        <v>230.82564940978403</v>
      </c>
      <c r="D1453" s="201">
        <v>248.14226905861406</v>
      </c>
      <c r="F1453" s="204">
        <v>184.66051952782723</v>
      </c>
      <c r="G1453" s="204">
        <v>190.87866850662618</v>
      </c>
      <c r="I1453" s="204">
        <v>738.64207811130893</v>
      </c>
      <c r="J1453" s="204">
        <v>763.51467402650474</v>
      </c>
    </row>
    <row r="1454" spans="1:10" x14ac:dyDescent="0.2">
      <c r="A1454" s="200">
        <v>1450</v>
      </c>
      <c r="C1454" s="201">
        <v>230.86132768235649</v>
      </c>
      <c r="D1454" s="201">
        <v>248.14226905861406</v>
      </c>
      <c r="F1454" s="204">
        <v>184.6890621458852</v>
      </c>
      <c r="G1454" s="204">
        <v>190.87866850662618</v>
      </c>
      <c r="I1454" s="204">
        <v>738.75624858354081</v>
      </c>
      <c r="J1454" s="204">
        <v>763.51467402650474</v>
      </c>
    </row>
    <row r="1455" spans="1:10" x14ac:dyDescent="0.2">
      <c r="A1455" s="200">
        <v>1451</v>
      </c>
      <c r="C1455" s="201">
        <v>230.89698135770348</v>
      </c>
      <c r="D1455" s="201">
        <v>248.14226905861406</v>
      </c>
      <c r="F1455" s="204">
        <v>184.71758508616279</v>
      </c>
      <c r="G1455" s="204">
        <v>190.87866850662618</v>
      </c>
      <c r="I1455" s="204">
        <v>738.87034034465114</v>
      </c>
      <c r="J1455" s="204">
        <v>763.51467402650474</v>
      </c>
    </row>
    <row r="1456" spans="1:10" x14ac:dyDescent="0.2">
      <c r="A1456" s="200">
        <v>1452</v>
      </c>
      <c r="C1456" s="201">
        <v>230.93261046971725</v>
      </c>
      <c r="D1456" s="201">
        <v>248.14226905861406</v>
      </c>
      <c r="F1456" s="204">
        <v>184.74608837577384</v>
      </c>
      <c r="G1456" s="204">
        <v>190.87866850662618</v>
      </c>
      <c r="I1456" s="204">
        <v>738.98435350309535</v>
      </c>
      <c r="J1456" s="204">
        <v>763.51467402650474</v>
      </c>
    </row>
    <row r="1457" spans="1:10" x14ac:dyDescent="0.2">
      <c r="A1457" s="200">
        <v>1453</v>
      </c>
      <c r="C1457" s="201">
        <v>230.96821505221999</v>
      </c>
      <c r="D1457" s="201">
        <v>248.14226905861406</v>
      </c>
      <c r="F1457" s="204">
        <v>184.77457204177597</v>
      </c>
      <c r="G1457" s="204">
        <v>190.87866850662618</v>
      </c>
      <c r="I1457" s="204">
        <v>739.09828816710387</v>
      </c>
      <c r="J1457" s="204">
        <v>763.51467402650474</v>
      </c>
    </row>
    <row r="1458" spans="1:10" x14ac:dyDescent="0.2">
      <c r="A1458" s="200">
        <v>1454</v>
      </c>
      <c r="C1458" s="201">
        <v>231.00379513896399</v>
      </c>
      <c r="D1458" s="201">
        <v>248.14226905861406</v>
      </c>
      <c r="F1458" s="204">
        <v>184.8030361111712</v>
      </c>
      <c r="G1458" s="204">
        <v>190.87866850662618</v>
      </c>
      <c r="I1458" s="204">
        <v>739.21214444468478</v>
      </c>
      <c r="J1458" s="204">
        <v>763.51467402650474</v>
      </c>
    </row>
    <row r="1459" spans="1:10" x14ac:dyDescent="0.2">
      <c r="A1459" s="200">
        <v>1455</v>
      </c>
      <c r="C1459" s="201">
        <v>231.03935076363203</v>
      </c>
      <c r="D1459" s="201">
        <v>248.14226905861406</v>
      </c>
      <c r="F1459" s="204">
        <v>184.83148061090566</v>
      </c>
      <c r="G1459" s="204">
        <v>190.87866850662618</v>
      </c>
      <c r="I1459" s="204">
        <v>739.32592244362263</v>
      </c>
      <c r="J1459" s="204">
        <v>763.51467402650474</v>
      </c>
    </row>
    <row r="1460" spans="1:10" x14ac:dyDescent="0.2">
      <c r="A1460" s="200">
        <v>1456</v>
      </c>
      <c r="C1460" s="201">
        <v>231.07488195983731</v>
      </c>
      <c r="D1460" s="201">
        <v>248.14226905861406</v>
      </c>
      <c r="F1460" s="204">
        <v>184.85990556786987</v>
      </c>
      <c r="G1460" s="204">
        <v>190.87866850662618</v>
      </c>
      <c r="I1460" s="204">
        <v>739.43962227147949</v>
      </c>
      <c r="J1460" s="204">
        <v>763.51467402650474</v>
      </c>
    </row>
    <row r="1461" spans="1:10" x14ac:dyDescent="0.2">
      <c r="A1461" s="200">
        <v>1457</v>
      </c>
      <c r="C1461" s="201">
        <v>231.11038876112397</v>
      </c>
      <c r="D1461" s="201">
        <v>248.14226905861406</v>
      </c>
      <c r="F1461" s="204">
        <v>184.88831100889917</v>
      </c>
      <c r="G1461" s="204">
        <v>190.87866850662618</v>
      </c>
      <c r="I1461" s="204">
        <v>739.55324403559666</v>
      </c>
      <c r="J1461" s="204">
        <v>763.51467402650474</v>
      </c>
    </row>
    <row r="1462" spans="1:10" x14ac:dyDescent="0.2">
      <c r="A1462" s="200">
        <v>1458</v>
      </c>
      <c r="C1462" s="201">
        <v>231.14587120096704</v>
      </c>
      <c r="D1462" s="201">
        <v>248.14226905861406</v>
      </c>
      <c r="F1462" s="204">
        <v>184.91669696077363</v>
      </c>
      <c r="G1462" s="204">
        <v>190.87866850662618</v>
      </c>
      <c r="I1462" s="204">
        <v>739.66678784309454</v>
      </c>
      <c r="J1462" s="204">
        <v>763.51467402650474</v>
      </c>
    </row>
    <row r="1463" spans="1:10" x14ac:dyDescent="0.2">
      <c r="A1463" s="200">
        <v>1459</v>
      </c>
      <c r="C1463" s="201">
        <v>231.18132931277262</v>
      </c>
      <c r="D1463" s="201">
        <v>248.14226905861406</v>
      </c>
      <c r="F1463" s="204">
        <v>184.9450634502181</v>
      </c>
      <c r="G1463" s="204">
        <v>190.87866850662618</v>
      </c>
      <c r="I1463" s="204">
        <v>739.7802538008724</v>
      </c>
      <c r="J1463" s="204">
        <v>763.51467402650474</v>
      </c>
    </row>
    <row r="1464" spans="1:10" x14ac:dyDescent="0.2">
      <c r="A1464" s="200">
        <v>1460</v>
      </c>
      <c r="C1464" s="201">
        <v>231.21676312987822</v>
      </c>
      <c r="D1464" s="201">
        <v>248.14226905861406</v>
      </c>
      <c r="F1464" s="204">
        <v>184.97341050390258</v>
      </c>
      <c r="G1464" s="204">
        <v>190.87866850662618</v>
      </c>
      <c r="I1464" s="204">
        <v>739.89364201561034</v>
      </c>
      <c r="J1464" s="204">
        <v>763.51467402650474</v>
      </c>
    </row>
    <row r="1465" spans="1:10" x14ac:dyDescent="0.2">
      <c r="A1465" s="200">
        <v>1461</v>
      </c>
      <c r="C1465" s="201">
        <v>231.25217268555295</v>
      </c>
      <c r="D1465" s="201">
        <v>248.14226905861406</v>
      </c>
      <c r="F1465" s="204">
        <v>185.00173814844237</v>
      </c>
      <c r="G1465" s="204">
        <v>190.87866850662618</v>
      </c>
      <c r="I1465" s="204">
        <v>740.00695259376948</v>
      </c>
      <c r="J1465" s="204">
        <v>763.51467402650474</v>
      </c>
    </row>
    <row r="1466" spans="1:10" x14ac:dyDescent="0.2">
      <c r="A1466" s="200">
        <v>1462</v>
      </c>
      <c r="C1466" s="201">
        <v>231.28755801299741</v>
      </c>
      <c r="D1466" s="201">
        <v>248.14226905861406</v>
      </c>
      <c r="F1466" s="204">
        <v>185.03004641039792</v>
      </c>
      <c r="G1466" s="204">
        <v>190.87866850662618</v>
      </c>
      <c r="I1466" s="204">
        <v>740.12018564159166</v>
      </c>
      <c r="J1466" s="204">
        <v>763.51467402650474</v>
      </c>
    </row>
    <row r="1467" spans="1:10" x14ac:dyDescent="0.2">
      <c r="A1467" s="200">
        <v>1463</v>
      </c>
      <c r="C1467" s="201">
        <v>231.32291914534443</v>
      </c>
      <c r="D1467" s="201">
        <v>248.14226905861406</v>
      </c>
      <c r="F1467" s="204">
        <v>185.05833531627553</v>
      </c>
      <c r="G1467" s="204">
        <v>190.87866850662618</v>
      </c>
      <c r="I1467" s="204">
        <v>740.23334126510213</v>
      </c>
      <c r="J1467" s="204">
        <v>763.51467402650474</v>
      </c>
    </row>
    <row r="1468" spans="1:10" x14ac:dyDescent="0.2">
      <c r="A1468" s="200">
        <v>1464</v>
      </c>
      <c r="C1468" s="201">
        <v>231.35825611565838</v>
      </c>
      <c r="D1468" s="201">
        <v>248.14226905861406</v>
      </c>
      <c r="F1468" s="204">
        <v>185.08660489252671</v>
      </c>
      <c r="G1468" s="204">
        <v>190.87866850662618</v>
      </c>
      <c r="I1468" s="204">
        <v>740.34641957010683</v>
      </c>
      <c r="J1468" s="204">
        <v>763.51467402650474</v>
      </c>
    </row>
    <row r="1469" spans="1:10" x14ac:dyDescent="0.2">
      <c r="A1469" s="200">
        <v>1465</v>
      </c>
      <c r="C1469" s="201">
        <v>231.3935689569366</v>
      </c>
      <c r="D1469" s="201">
        <v>248.14226905861406</v>
      </c>
      <c r="F1469" s="204">
        <v>185.11485516554927</v>
      </c>
      <c r="G1469" s="204">
        <v>190.87866850662618</v>
      </c>
      <c r="I1469" s="204">
        <v>740.45942066219709</v>
      </c>
      <c r="J1469" s="204">
        <v>763.51467402650474</v>
      </c>
    </row>
    <row r="1470" spans="1:10" x14ac:dyDescent="0.2">
      <c r="A1470" s="200">
        <v>1466</v>
      </c>
      <c r="C1470" s="201">
        <v>231.42885770210833</v>
      </c>
      <c r="D1470" s="201">
        <v>248.14226905861406</v>
      </c>
      <c r="F1470" s="204">
        <v>185.14308616168663</v>
      </c>
      <c r="G1470" s="204">
        <v>190.87866850662618</v>
      </c>
      <c r="I1470" s="204">
        <v>740.5723446467465</v>
      </c>
      <c r="J1470" s="204">
        <v>763.51467402650474</v>
      </c>
    </row>
    <row r="1471" spans="1:10" x14ac:dyDescent="0.2">
      <c r="A1471" s="200">
        <v>1467</v>
      </c>
      <c r="C1471" s="201">
        <v>231.46412238403556</v>
      </c>
      <c r="D1471" s="201">
        <v>248.14226905861406</v>
      </c>
      <c r="F1471" s="204">
        <v>185.17129790722848</v>
      </c>
      <c r="G1471" s="204">
        <v>190.87866850662618</v>
      </c>
      <c r="I1471" s="204">
        <v>740.68519162891391</v>
      </c>
      <c r="J1471" s="204">
        <v>763.51467402650474</v>
      </c>
    </row>
    <row r="1472" spans="1:10" x14ac:dyDescent="0.2">
      <c r="A1472" s="200">
        <v>1468</v>
      </c>
      <c r="C1472" s="201">
        <v>231.4993630355134</v>
      </c>
      <c r="D1472" s="201">
        <v>248.14226905861406</v>
      </c>
      <c r="F1472" s="204">
        <v>185.19949042841074</v>
      </c>
      <c r="G1472" s="204">
        <v>190.87866850662618</v>
      </c>
      <c r="I1472" s="204">
        <v>740.79796171364296</v>
      </c>
      <c r="J1472" s="204">
        <v>763.51467402650474</v>
      </c>
    </row>
    <row r="1473" spans="1:10" x14ac:dyDescent="0.2">
      <c r="A1473" s="200">
        <v>1469</v>
      </c>
      <c r="C1473" s="201">
        <v>231.53457968926955</v>
      </c>
      <c r="D1473" s="201">
        <v>248.14226905861406</v>
      </c>
      <c r="F1473" s="204">
        <v>185.22766375141566</v>
      </c>
      <c r="G1473" s="204">
        <v>190.87866850662618</v>
      </c>
      <c r="I1473" s="204">
        <v>740.91065500566265</v>
      </c>
      <c r="J1473" s="204">
        <v>763.51467402650474</v>
      </c>
    </row>
    <row r="1474" spans="1:10" x14ac:dyDescent="0.2">
      <c r="A1474" s="200">
        <v>1470</v>
      </c>
      <c r="C1474" s="201">
        <v>231.56977237796522</v>
      </c>
      <c r="D1474" s="201">
        <v>248.14226905861406</v>
      </c>
      <c r="F1474" s="204">
        <v>185.25581790237217</v>
      </c>
      <c r="G1474" s="204">
        <v>190.87866850662618</v>
      </c>
      <c r="I1474" s="204">
        <v>741.02327160948869</v>
      </c>
      <c r="J1474" s="204">
        <v>763.51467402650474</v>
      </c>
    </row>
    <row r="1475" spans="1:10" x14ac:dyDescent="0.2">
      <c r="A1475" s="200">
        <v>1471</v>
      </c>
      <c r="C1475" s="201">
        <v>231.60494113419477</v>
      </c>
      <c r="D1475" s="201">
        <v>248.14226905861406</v>
      </c>
      <c r="F1475" s="204">
        <v>185.28395290735585</v>
      </c>
      <c r="G1475" s="204">
        <v>190.87866850662618</v>
      </c>
      <c r="I1475" s="204">
        <v>741.13581162942342</v>
      </c>
      <c r="J1475" s="204">
        <v>763.51467402650474</v>
      </c>
    </row>
    <row r="1476" spans="1:10" x14ac:dyDescent="0.2">
      <c r="A1476" s="200">
        <v>1472</v>
      </c>
      <c r="C1476" s="201">
        <v>231.64008599048614</v>
      </c>
      <c r="D1476" s="201">
        <v>248.14226905861406</v>
      </c>
      <c r="F1476" s="204">
        <v>185.31206879238894</v>
      </c>
      <c r="G1476" s="204">
        <v>190.87866850662618</v>
      </c>
      <c r="I1476" s="204">
        <v>741.24827516955577</v>
      </c>
      <c r="J1476" s="204">
        <v>763.51467402650474</v>
      </c>
    </row>
    <row r="1477" spans="1:10" x14ac:dyDescent="0.2">
      <c r="A1477" s="200">
        <v>1473</v>
      </c>
      <c r="C1477" s="201">
        <v>231.67520697930118</v>
      </c>
      <c r="D1477" s="201">
        <v>248.14226905861406</v>
      </c>
      <c r="F1477" s="204">
        <v>185.34016558344092</v>
      </c>
      <c r="G1477" s="204">
        <v>190.87866850662618</v>
      </c>
      <c r="I1477" s="204">
        <v>741.36066233376368</v>
      </c>
      <c r="J1477" s="204">
        <v>763.51467402650474</v>
      </c>
    </row>
    <row r="1478" spans="1:10" x14ac:dyDescent="0.2">
      <c r="A1478" s="200">
        <v>1474</v>
      </c>
      <c r="C1478" s="201">
        <v>231.71030413303541</v>
      </c>
      <c r="D1478" s="201">
        <v>248.14226905861406</v>
      </c>
      <c r="F1478" s="204">
        <v>185.3682433064283</v>
      </c>
      <c r="G1478" s="204">
        <v>190.87866850662618</v>
      </c>
      <c r="I1478" s="204">
        <v>741.47297322571319</v>
      </c>
      <c r="J1478" s="204">
        <v>763.51467402650474</v>
      </c>
    </row>
    <row r="1479" spans="1:10" x14ac:dyDescent="0.2">
      <c r="A1479" s="200">
        <v>1475</v>
      </c>
      <c r="C1479" s="201">
        <v>231.74537748401858</v>
      </c>
      <c r="D1479" s="201">
        <v>248.14226905861406</v>
      </c>
      <c r="F1479" s="204">
        <v>185.39630198721485</v>
      </c>
      <c r="G1479" s="204">
        <v>190.87866850662618</v>
      </c>
      <c r="I1479" s="204">
        <v>741.58520794885942</v>
      </c>
      <c r="J1479" s="204">
        <v>763.51467402650474</v>
      </c>
    </row>
    <row r="1480" spans="1:10" x14ac:dyDescent="0.2">
      <c r="A1480" s="200">
        <v>1476</v>
      </c>
      <c r="C1480" s="201">
        <v>231.78042706451473</v>
      </c>
      <c r="D1480" s="201">
        <v>248.14226905861406</v>
      </c>
      <c r="F1480" s="204">
        <v>185.4243416516118</v>
      </c>
      <c r="G1480" s="204">
        <v>190.87866850662618</v>
      </c>
      <c r="I1480" s="204">
        <v>741.69736660644719</v>
      </c>
      <c r="J1480" s="204">
        <v>763.51467402650474</v>
      </c>
    </row>
    <row r="1481" spans="1:10" x14ac:dyDescent="0.2">
      <c r="A1481" s="200">
        <v>1477</v>
      </c>
      <c r="C1481" s="201">
        <v>231.81545290672224</v>
      </c>
      <c r="D1481" s="201">
        <v>248.14226905861406</v>
      </c>
      <c r="F1481" s="204">
        <v>185.45236232537781</v>
      </c>
      <c r="G1481" s="204">
        <v>190.87866850662618</v>
      </c>
      <c r="I1481" s="204">
        <v>741.80944930151122</v>
      </c>
      <c r="J1481" s="204">
        <v>763.51467402650474</v>
      </c>
    </row>
    <row r="1482" spans="1:10" x14ac:dyDescent="0.2">
      <c r="A1482" s="200">
        <v>1478</v>
      </c>
      <c r="C1482" s="201">
        <v>231.85045504277409</v>
      </c>
      <c r="D1482" s="201">
        <v>248.14226905861406</v>
      </c>
      <c r="F1482" s="204">
        <v>185.48036403421926</v>
      </c>
      <c r="G1482" s="204">
        <v>190.87866850662618</v>
      </c>
      <c r="I1482" s="204">
        <v>741.92145613687705</v>
      </c>
      <c r="J1482" s="204">
        <v>763.51467402650474</v>
      </c>
    </row>
    <row r="1483" spans="1:10" x14ac:dyDescent="0.2">
      <c r="A1483" s="200">
        <v>1479</v>
      </c>
      <c r="C1483" s="201">
        <v>231.88543350473827</v>
      </c>
      <c r="D1483" s="201">
        <v>248.14226905861406</v>
      </c>
      <c r="F1483" s="204">
        <v>185.50834680379063</v>
      </c>
      <c r="G1483" s="204">
        <v>190.87866850662618</v>
      </c>
      <c r="I1483" s="204">
        <v>742.03338721516252</v>
      </c>
      <c r="J1483" s="204">
        <v>763.51467402650474</v>
      </c>
    </row>
    <row r="1484" spans="1:10" x14ac:dyDescent="0.2">
      <c r="A1484" s="200">
        <v>1480</v>
      </c>
      <c r="C1484" s="201">
        <v>231.92038832461748</v>
      </c>
      <c r="D1484" s="201">
        <v>248.14226905861406</v>
      </c>
      <c r="F1484" s="204">
        <v>185.53631065969398</v>
      </c>
      <c r="G1484" s="204">
        <v>190.87866850662618</v>
      </c>
      <c r="I1484" s="204">
        <v>742.14524263877593</v>
      </c>
      <c r="J1484" s="204">
        <v>763.51467402650474</v>
      </c>
    </row>
    <row r="1485" spans="1:10" x14ac:dyDescent="0.2">
      <c r="A1485" s="200">
        <v>1481</v>
      </c>
      <c r="C1485" s="201">
        <v>231.95531953434983</v>
      </c>
      <c r="D1485" s="201">
        <v>248.14226905861406</v>
      </c>
      <c r="F1485" s="204">
        <v>185.56425562747987</v>
      </c>
      <c r="G1485" s="204">
        <v>190.87866850662618</v>
      </c>
      <c r="I1485" s="204">
        <v>742.25702250991947</v>
      </c>
      <c r="J1485" s="204">
        <v>763.51467402650474</v>
      </c>
    </row>
    <row r="1486" spans="1:10" x14ac:dyDescent="0.2">
      <c r="A1486" s="200">
        <v>1482</v>
      </c>
      <c r="C1486" s="201">
        <v>231.99022716580851</v>
      </c>
      <c r="D1486" s="201">
        <v>248.14226905861406</v>
      </c>
      <c r="F1486" s="204">
        <v>185.59218173264676</v>
      </c>
      <c r="G1486" s="204">
        <v>190.87866850662618</v>
      </c>
      <c r="I1486" s="204">
        <v>742.36872693058706</v>
      </c>
      <c r="J1486" s="204">
        <v>763.51467402650474</v>
      </c>
    </row>
    <row r="1487" spans="1:10" x14ac:dyDescent="0.2">
      <c r="A1487" s="200">
        <v>1483</v>
      </c>
      <c r="C1487" s="201">
        <v>232.02511125080235</v>
      </c>
      <c r="D1487" s="201">
        <v>248.14226905861406</v>
      </c>
      <c r="F1487" s="204">
        <v>185.62008900064191</v>
      </c>
      <c r="G1487" s="204">
        <v>190.87866850662618</v>
      </c>
      <c r="I1487" s="204">
        <v>742.48035600256765</v>
      </c>
      <c r="J1487" s="204">
        <v>763.51467402650474</v>
      </c>
    </row>
    <row r="1488" spans="1:10" x14ac:dyDescent="0.2">
      <c r="A1488" s="200">
        <v>1484</v>
      </c>
      <c r="C1488" s="201">
        <v>232.05997182107583</v>
      </c>
      <c r="D1488" s="201">
        <v>248.14226905861406</v>
      </c>
      <c r="F1488" s="204">
        <v>185.64797745686064</v>
      </c>
      <c r="G1488" s="204">
        <v>190.87866850662618</v>
      </c>
      <c r="I1488" s="204">
        <v>742.59190982744258</v>
      </c>
      <c r="J1488" s="204">
        <v>763.51467402650474</v>
      </c>
    </row>
    <row r="1489" spans="1:10" x14ac:dyDescent="0.2">
      <c r="A1489" s="200">
        <v>1485</v>
      </c>
      <c r="C1489" s="201">
        <v>232.09480890830932</v>
      </c>
      <c r="D1489" s="201">
        <v>248.14226905861406</v>
      </c>
      <c r="F1489" s="204">
        <v>185.67584712664745</v>
      </c>
      <c r="G1489" s="204">
        <v>190.87866850662618</v>
      </c>
      <c r="I1489" s="204">
        <v>742.70338850658982</v>
      </c>
      <c r="J1489" s="204">
        <v>763.51467402650474</v>
      </c>
    </row>
    <row r="1490" spans="1:10" x14ac:dyDescent="0.2">
      <c r="A1490" s="200">
        <v>1486</v>
      </c>
      <c r="C1490" s="201">
        <v>232.12962254411914</v>
      </c>
      <c r="D1490" s="201">
        <v>248.14226905861406</v>
      </c>
      <c r="F1490" s="204">
        <v>185.7036980352953</v>
      </c>
      <c r="G1490" s="204">
        <v>190.87866850662618</v>
      </c>
      <c r="I1490" s="204">
        <v>742.81479214118121</v>
      </c>
      <c r="J1490" s="204">
        <v>763.51467402650474</v>
      </c>
    </row>
    <row r="1491" spans="1:10" x14ac:dyDescent="0.2">
      <c r="A1491" s="200">
        <v>1487</v>
      </c>
      <c r="C1491" s="201">
        <v>232.16441276005784</v>
      </c>
      <c r="D1491" s="201">
        <v>248.14226905861406</v>
      </c>
      <c r="F1491" s="204">
        <v>185.73153020804628</v>
      </c>
      <c r="G1491" s="204">
        <v>190.87866850662618</v>
      </c>
      <c r="I1491" s="204">
        <v>742.92612083218512</v>
      </c>
      <c r="J1491" s="204">
        <v>763.51467402650474</v>
      </c>
    </row>
    <row r="1492" spans="1:10" x14ac:dyDescent="0.2">
      <c r="A1492" s="200">
        <v>1488</v>
      </c>
      <c r="C1492" s="201">
        <v>232.19917958761425</v>
      </c>
      <c r="D1492" s="201">
        <v>248.14226905861406</v>
      </c>
      <c r="F1492" s="204">
        <v>185.75934367009143</v>
      </c>
      <c r="G1492" s="204">
        <v>190.87866850662618</v>
      </c>
      <c r="I1492" s="204">
        <v>743.0373746803657</v>
      </c>
      <c r="J1492" s="204">
        <v>763.51467402650474</v>
      </c>
    </row>
    <row r="1493" spans="1:10" x14ac:dyDescent="0.2">
      <c r="A1493" s="200">
        <v>1489</v>
      </c>
      <c r="C1493" s="201">
        <v>232.23392305821397</v>
      </c>
      <c r="D1493" s="201">
        <v>248.14226905861406</v>
      </c>
      <c r="F1493" s="204">
        <v>185.78713844657116</v>
      </c>
      <c r="G1493" s="204">
        <v>190.87866850662618</v>
      </c>
      <c r="I1493" s="204">
        <v>743.14855378628465</v>
      </c>
      <c r="J1493" s="204">
        <v>763.51467402650474</v>
      </c>
    </row>
    <row r="1494" spans="1:10" x14ac:dyDescent="0.2">
      <c r="A1494" s="200">
        <v>1490</v>
      </c>
      <c r="C1494" s="201">
        <v>232.26864320321903</v>
      </c>
      <c r="D1494" s="201">
        <v>248.14226905861406</v>
      </c>
      <c r="F1494" s="204">
        <v>185.81491456257521</v>
      </c>
      <c r="G1494" s="204">
        <v>190.87866850662618</v>
      </c>
      <c r="I1494" s="204">
        <v>743.25965825030084</v>
      </c>
      <c r="J1494" s="204">
        <v>763.51467402650474</v>
      </c>
    </row>
    <row r="1495" spans="1:10" x14ac:dyDescent="0.2">
      <c r="A1495" s="200">
        <v>1491</v>
      </c>
      <c r="C1495" s="201">
        <v>232.30334005392839</v>
      </c>
      <c r="D1495" s="201">
        <v>248.14226905861406</v>
      </c>
      <c r="F1495" s="204">
        <v>185.8426720431427</v>
      </c>
      <c r="G1495" s="204">
        <v>190.87866850662618</v>
      </c>
      <c r="I1495" s="204">
        <v>743.37068817257079</v>
      </c>
      <c r="J1495" s="204">
        <v>763.51467402650474</v>
      </c>
    </row>
    <row r="1496" spans="1:10" x14ac:dyDescent="0.2">
      <c r="A1496" s="200">
        <v>1492</v>
      </c>
      <c r="C1496" s="201">
        <v>232.33801364157827</v>
      </c>
      <c r="D1496" s="201">
        <v>248.14226905861406</v>
      </c>
      <c r="F1496" s="204">
        <v>185.87041091326262</v>
      </c>
      <c r="G1496" s="204">
        <v>190.87866850662618</v>
      </c>
      <c r="I1496" s="204">
        <v>743.48164365305047</v>
      </c>
      <c r="J1496" s="204">
        <v>763.51467402650474</v>
      </c>
    </row>
    <row r="1497" spans="1:10" x14ac:dyDescent="0.2">
      <c r="A1497" s="200">
        <v>1493</v>
      </c>
      <c r="C1497" s="201">
        <v>232.37266399734185</v>
      </c>
      <c r="D1497" s="201">
        <v>248.14226905861406</v>
      </c>
      <c r="F1497" s="204">
        <v>185.89813119787348</v>
      </c>
      <c r="G1497" s="204">
        <v>190.87866850662618</v>
      </c>
      <c r="I1497" s="204">
        <v>743.59252479149393</v>
      </c>
      <c r="J1497" s="204">
        <v>763.51467402650474</v>
      </c>
    </row>
    <row r="1498" spans="1:10" x14ac:dyDescent="0.2">
      <c r="A1498" s="200">
        <v>1494</v>
      </c>
      <c r="C1498" s="201">
        <v>232.40729115232989</v>
      </c>
      <c r="D1498" s="201">
        <v>248.14226905861406</v>
      </c>
      <c r="F1498" s="204">
        <v>185.9258329218639</v>
      </c>
      <c r="G1498" s="204">
        <v>190.87866850662618</v>
      </c>
      <c r="I1498" s="204">
        <v>743.7033316874556</v>
      </c>
      <c r="J1498" s="204">
        <v>763.51467402650474</v>
      </c>
    </row>
    <row r="1499" spans="1:10" x14ac:dyDescent="0.2">
      <c r="A1499" s="200">
        <v>1495</v>
      </c>
      <c r="C1499" s="201">
        <v>232.44189513759051</v>
      </c>
      <c r="D1499" s="201">
        <v>248.14226905861406</v>
      </c>
      <c r="F1499" s="204">
        <v>185.9535161100724</v>
      </c>
      <c r="G1499" s="204">
        <v>190.87866850662618</v>
      </c>
      <c r="I1499" s="204">
        <v>743.8140644402896</v>
      </c>
      <c r="J1499" s="204">
        <v>763.51467402650474</v>
      </c>
    </row>
    <row r="1500" spans="1:10" x14ac:dyDescent="0.2">
      <c r="A1500" s="200">
        <v>1496</v>
      </c>
      <c r="C1500" s="201">
        <v>232.47647598410967</v>
      </c>
      <c r="D1500" s="201">
        <v>248.14226905861406</v>
      </c>
      <c r="F1500" s="204">
        <v>185.98118078728774</v>
      </c>
      <c r="G1500" s="204">
        <v>190.87866850662618</v>
      </c>
      <c r="I1500" s="204">
        <v>743.92472314915096</v>
      </c>
      <c r="J1500" s="204">
        <v>763.51467402650474</v>
      </c>
    </row>
    <row r="1501" spans="1:10" x14ac:dyDescent="0.2">
      <c r="A1501" s="200">
        <v>1497</v>
      </c>
      <c r="C1501" s="201">
        <v>232.51103372281125</v>
      </c>
      <c r="D1501" s="201">
        <v>248.14226905861406</v>
      </c>
      <c r="F1501" s="204">
        <v>186.00882697824903</v>
      </c>
      <c r="G1501" s="204">
        <v>190.87866850662618</v>
      </c>
      <c r="I1501" s="204">
        <v>744.03530791299613</v>
      </c>
      <c r="J1501" s="204">
        <v>763.51467402650474</v>
      </c>
    </row>
    <row r="1502" spans="1:10" x14ac:dyDescent="0.2">
      <c r="A1502" s="200">
        <v>1498</v>
      </c>
      <c r="C1502" s="201">
        <v>232.54556838455699</v>
      </c>
      <c r="D1502" s="201">
        <v>248.14226905861406</v>
      </c>
      <c r="F1502" s="204">
        <v>186.03645470764559</v>
      </c>
      <c r="G1502" s="204">
        <v>190.87866850662618</v>
      </c>
      <c r="I1502" s="204">
        <v>744.14581883058236</v>
      </c>
      <c r="J1502" s="204">
        <v>763.51467402650474</v>
      </c>
    </row>
    <row r="1503" spans="1:10" x14ac:dyDescent="0.2">
      <c r="A1503" s="200">
        <v>1499</v>
      </c>
      <c r="C1503" s="201">
        <v>232.58008000014712</v>
      </c>
      <c r="D1503" s="201">
        <v>248.14226905861406</v>
      </c>
      <c r="F1503" s="204">
        <v>186.0640640001177</v>
      </c>
      <c r="G1503" s="204">
        <v>190.87866850662618</v>
      </c>
      <c r="I1503" s="204">
        <v>744.25625600047078</v>
      </c>
      <c r="J1503" s="204">
        <v>763.51467402650474</v>
      </c>
    </row>
    <row r="1504" spans="1:10" x14ac:dyDescent="0.2">
      <c r="A1504" s="200">
        <v>1500</v>
      </c>
      <c r="C1504" s="201">
        <v>232.61456860031993</v>
      </c>
      <c r="D1504" s="201">
        <v>248.14226905861406</v>
      </c>
      <c r="F1504" s="204">
        <v>186.09165488025593</v>
      </c>
      <c r="G1504" s="204">
        <v>190.87866850662618</v>
      </c>
      <c r="I1504" s="204">
        <v>744.36661952102372</v>
      </c>
      <c r="J1504" s="204">
        <v>763.51467402650474</v>
      </c>
    </row>
    <row r="1505" spans="1:10" x14ac:dyDescent="0.2">
      <c r="A1505" s="200">
        <v>0</v>
      </c>
      <c r="C1505" s="201">
        <v>0</v>
      </c>
      <c r="D1505" s="201">
        <v>0</v>
      </c>
      <c r="F1505" s="201">
        <v>0</v>
      </c>
      <c r="G1505" s="201">
        <v>0</v>
      </c>
      <c r="I1505" s="201">
        <v>0</v>
      </c>
      <c r="J1505" s="201">
        <v>0</v>
      </c>
    </row>
  </sheetData>
  <mergeCells count="4">
    <mergeCell ref="I3:J3"/>
    <mergeCell ref="C3:D3"/>
    <mergeCell ref="A3:A4"/>
    <mergeCell ref="F3:G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AE84"/>
  <sheetViews>
    <sheetView topLeftCell="F1" zoomScaleNormal="100" workbookViewId="0">
      <selection activeCell="AC4" sqref="AC4:AE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7.28515625" style="1" customWidth="1"/>
    <col min="5" max="5" width="5.7109375" style="1" customWidth="1"/>
    <col min="6" max="6" width="25.42578125" style="1" customWidth="1"/>
    <col min="7" max="7" width="7.42578125" style="1" customWidth="1"/>
    <col min="8" max="8" width="8.42578125" style="1" customWidth="1"/>
    <col min="9" max="10" width="8.42578125" style="18" customWidth="1"/>
    <col min="11" max="16" width="7.7109375" style="182" customWidth="1"/>
    <col min="17" max="17" width="7.7109375" style="1" customWidth="1"/>
    <col min="18" max="18" width="4.2851562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29" width="10" style="6" customWidth="1"/>
    <col min="30" max="30" width="8.85546875" style="6" customWidth="1"/>
    <col min="31" max="31" width="10" style="247" customWidth="1"/>
    <col min="32" max="32" width="3.28515625" style="1" customWidth="1"/>
    <col min="33" max="16384" width="11.28515625" style="1"/>
  </cols>
  <sheetData>
    <row r="1" spans="1:31" ht="18" customHeight="1" x14ac:dyDescent="0.3">
      <c r="A1" s="15" t="s">
        <v>103</v>
      </c>
      <c r="D1" s="15"/>
      <c r="E1" s="6"/>
    </row>
    <row r="2" spans="1:31" ht="18" customHeight="1" thickBot="1" x14ac:dyDescent="0.25">
      <c r="A2" s="19"/>
      <c r="D2" s="19"/>
      <c r="E2" s="10"/>
      <c r="H2" s="279" t="s">
        <v>105</v>
      </c>
      <c r="I2" s="160"/>
      <c r="J2" s="160"/>
    </row>
    <row r="3" spans="1:31" ht="36" customHeight="1" thickBot="1" x14ac:dyDescent="0.3">
      <c r="A3" s="16" t="s">
        <v>46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</row>
    <row r="4" spans="1:31" ht="45.75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08" t="s">
        <v>98</v>
      </c>
      <c r="I4" s="254" t="s">
        <v>99</v>
      </c>
      <c r="J4" s="281"/>
      <c r="K4" s="277" t="s">
        <v>81</v>
      </c>
      <c r="L4" s="278" t="s">
        <v>82</v>
      </c>
      <c r="M4" s="278" t="s">
        <v>83</v>
      </c>
      <c r="N4" s="278" t="s">
        <v>97</v>
      </c>
      <c r="O4" s="278" t="s">
        <v>96</v>
      </c>
      <c r="P4" s="278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x14ac:dyDescent="0.2">
      <c r="A5" s="95">
        <v>1</v>
      </c>
      <c r="B5" s="95">
        <v>691009571</v>
      </c>
      <c r="C5" s="95">
        <v>2330</v>
      </c>
      <c r="D5" s="99" t="s">
        <v>68</v>
      </c>
      <c r="E5" s="9">
        <v>3233</v>
      </c>
      <c r="F5" s="99" t="s">
        <v>68</v>
      </c>
      <c r="G5" s="161">
        <v>16200</v>
      </c>
      <c r="H5" s="130">
        <v>1001</v>
      </c>
      <c r="I5" s="255">
        <v>370</v>
      </c>
      <c r="J5" s="259">
        <v>1009</v>
      </c>
      <c r="K5" s="183">
        <f>IF(H5&gt;=0,VLOOKUP(H5,DDM_normativy!$A$5:$J$1505,3,0))</f>
        <v>211.69736515653432</v>
      </c>
      <c r="L5" s="183">
        <f>IF(I5&gt;=0,VLOOKUP(I5,DDM_normativy!$A$5:$J$1505,6,0))</f>
        <v>125.49534436785373</v>
      </c>
      <c r="M5" s="183">
        <f>IF(J5&gt;=0,VLOOKUP(J5,DDM_normativy!$A$5:$J$1505,9,0))</f>
        <v>678.74890953014574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4963</v>
      </c>
      <c r="V5" s="158">
        <f>IFERROR(ROUND(12*1.348*(1/L5*S5+1/O5*T5)+Q5,0),"0")</f>
        <v>7746</v>
      </c>
      <c r="W5" s="188">
        <f>IFERROR(ROUND(12*1.348*(1/M5*S5+1/P5*T5)+Q5,0),"0")</f>
        <v>1574</v>
      </c>
      <c r="X5" s="130">
        <f>H5*U5+I5*V5+J5*W5</f>
        <v>9422149</v>
      </c>
      <c r="Y5" s="122">
        <f>ROUND((X5-AB5)/1.348,0)</f>
        <v>6977366</v>
      </c>
      <c r="Z5" s="122">
        <f>ROUND(X5-Y5-AA5-AB5,0)</f>
        <v>2358349</v>
      </c>
      <c r="AA5" s="122">
        <f>ROUND(Y5*1%,0)</f>
        <v>69774</v>
      </c>
      <c r="AB5" s="186">
        <f>(H5+I5+J5)*Q5</f>
        <v>16660</v>
      </c>
      <c r="AC5" s="135">
        <f>SUM(AD5:AE5)</f>
        <v>16.45</v>
      </c>
      <c r="AD5" s="136">
        <f>ROUND(IFERROR(H5/K5,"0")+IFERROR(I5/L5,"0")+IFERROR(J5/M5,"0"),2)</f>
        <v>9.16</v>
      </c>
      <c r="AE5" s="137">
        <f>ROUND(IFERROR(H5/N5,"0")+IFERROR(I5/O5,"0")+IFERROR(J5/P5,"0"),2)</f>
        <v>7.29</v>
      </c>
    </row>
    <row r="6" spans="1:31" ht="18" customHeight="1" x14ac:dyDescent="0.2">
      <c r="A6" s="95">
        <v>44</v>
      </c>
      <c r="B6" s="95">
        <v>600079970</v>
      </c>
      <c r="C6" s="95">
        <v>2486</v>
      </c>
      <c r="D6" s="69" t="s">
        <v>4</v>
      </c>
      <c r="E6" s="9">
        <v>3233</v>
      </c>
      <c r="F6" s="81" t="s">
        <v>4</v>
      </c>
      <c r="G6" s="164">
        <v>200</v>
      </c>
      <c r="H6" s="223">
        <v>188</v>
      </c>
      <c r="I6" s="256">
        <v>12</v>
      </c>
      <c r="J6" s="260">
        <v>0</v>
      </c>
      <c r="K6" s="183">
        <f>IF(H6&gt;=0,VLOOKUP(H6,DDM_normativy!$A$5:$J$1505,3,0))</f>
        <v>98.556149122253018</v>
      </c>
      <c r="L6" s="183">
        <f>IF(I6&gt;=0,VLOOKUP(I6,DDM_normativy!$A$5:$J$1505,6,0))</f>
        <v>78.84491929780242</v>
      </c>
      <c r="M6" s="183">
        <f>IF(J6&gt;=0,VLOOKUP(J6,DDM_normativy!$A$5:$J$1505,9,0))</f>
        <v>0</v>
      </c>
      <c r="N6" s="183">
        <f>IF(H6&gt;=0,VLOOKUP(H6,DDM_normativy!$A$5:$J$1505,4,0))</f>
        <v>248.14226905861406</v>
      </c>
      <c r="O6" s="183">
        <f>IF(I6&gt;=0,VLOOKUP(I6,DDM_normativy!$A$5:$J$1505,7,0))</f>
        <v>190.87866850662618</v>
      </c>
      <c r="P6" s="183">
        <f>IF(J6&gt;=0,VLOOKUP(J6,DDM_normativy!$A$5:$J$1505,10,0))</f>
        <v>0</v>
      </c>
      <c r="Q6" s="168">
        <f>DDM_normativy!$M$5</f>
        <v>7</v>
      </c>
      <c r="R6" s="18"/>
      <c r="S6" s="130">
        <f>DDM_normativy!$M$3</f>
        <v>43826</v>
      </c>
      <c r="T6" s="158">
        <f>DDM_normativy!$M$4</f>
        <v>24661</v>
      </c>
      <c r="U6" s="158">
        <f>IFERROR(ROUND(12*1.348*(1/K6*S6+1/N6*T6)+Q6,0),"0")</f>
        <v>8808</v>
      </c>
      <c r="V6" s="158">
        <f>IFERROR(ROUND(12*1.348*(1/L6*S6+1/O6*T6)+Q6,0),"0")</f>
        <v>11088</v>
      </c>
      <c r="W6" s="188" t="str">
        <f>IFERROR(ROUND(12*1.348*(1/M6*S6+1/P6*T6)+Q6,0),"0")</f>
        <v>0</v>
      </c>
      <c r="X6" s="130">
        <f t="shared" ref="X6:X7" si="0">H6*U6+I6*V6+J6*W6</f>
        <v>1788960</v>
      </c>
      <c r="Y6" s="122">
        <f>ROUND((X6-AB6)/1.348,0)</f>
        <v>1326083</v>
      </c>
      <c r="Z6" s="122">
        <f>ROUND(X6-Y6-AA6-AB6,0)</f>
        <v>448216</v>
      </c>
      <c r="AA6" s="122">
        <f>ROUND(Y6*1%,0)</f>
        <v>13261</v>
      </c>
      <c r="AB6" s="186">
        <f t="shared" ref="AB6:AB7" si="1">(H6+I6+J6)*Q6</f>
        <v>1400</v>
      </c>
      <c r="AC6" s="135">
        <f>SUM(AD6:AE6)</f>
        <v>2.88</v>
      </c>
      <c r="AD6" s="136">
        <f t="shared" ref="AD6:AD7" si="2">ROUND(IFERROR(H6/K6,"0")+IFERROR(I6/L6,"0")+IFERROR(J6/M6,"0"),2)</f>
        <v>2.06</v>
      </c>
      <c r="AE6" s="137">
        <f t="shared" ref="AE6:AE7" si="3">ROUND(IFERROR(H6/N6,"0")+IFERROR(I6/O6,"0")+IFERROR(J6/P6,"0"),2)</f>
        <v>0.82</v>
      </c>
    </row>
    <row r="7" spans="1:31" ht="18" customHeight="1" thickBot="1" x14ac:dyDescent="0.25">
      <c r="A7" s="94">
        <v>65</v>
      </c>
      <c r="B7" s="94">
        <v>600080439</v>
      </c>
      <c r="C7" s="94">
        <v>2316</v>
      </c>
      <c r="D7" s="65" t="s">
        <v>5</v>
      </c>
      <c r="E7" s="86">
        <v>3233</v>
      </c>
      <c r="F7" s="80" t="s">
        <v>5</v>
      </c>
      <c r="G7" s="166">
        <v>1840</v>
      </c>
      <c r="H7" s="169">
        <v>213</v>
      </c>
      <c r="I7" s="257">
        <v>14</v>
      </c>
      <c r="J7" s="261">
        <v>155</v>
      </c>
      <c r="K7" s="183">
        <f>IF(H7&gt;=0,VLOOKUP(H7,DDM_normativy!$A$5:$J$1505,3,0))</f>
        <v>104.52548781228744</v>
      </c>
      <c r="L7" s="183">
        <f>IF(I7&gt;=0,VLOOKUP(I7,DDM_normativy!$A$5:$J$1505,6,0))</f>
        <v>78.84491929780242</v>
      </c>
      <c r="M7" s="183">
        <f>IF(J7&gt;=0,VLOOKUP(J7,DDM_normativy!$A$5:$J$1505,9,0))</f>
        <v>315.37967719120968</v>
      </c>
      <c r="N7" s="183">
        <f>IF(H7&gt;=0,VLOOKUP(H7,DDM_normativy!$A$5:$J$1505,4,0))</f>
        <v>248.14226905861406</v>
      </c>
      <c r="O7" s="183">
        <f>IF(I7&gt;=0,VLOOKUP(I7,DDM_normativy!$A$5:$J$1505,7,0))</f>
        <v>190.87866850662618</v>
      </c>
      <c r="P7" s="183">
        <f>IF(J7&gt;=0,VLOOKUP(J7,DDM_normativy!$A$5:$J$1505,10,0))</f>
        <v>763.51467402650474</v>
      </c>
      <c r="Q7" s="168">
        <f>DDM_normativy!$M$5</f>
        <v>7</v>
      </c>
      <c r="R7" s="18"/>
      <c r="S7" s="130">
        <f>DDM_normativy!$M$3</f>
        <v>43826</v>
      </c>
      <c r="T7" s="158">
        <f>DDM_normativy!$M$4</f>
        <v>24661</v>
      </c>
      <c r="U7" s="158">
        <f>IFERROR(ROUND(12*1.348*(1/K7*S7+1/N7*T7)+Q7,0),"0")</f>
        <v>8397</v>
      </c>
      <c r="V7" s="158">
        <f>IFERROR(ROUND(12*1.348*(1/L7*S7+1/O7*T7)+Q7,0),"0")</f>
        <v>11088</v>
      </c>
      <c r="W7" s="188">
        <f>IFERROR(ROUND(12*1.348*(1/M7*S7+1/P7*T7)+Q7,0),"0")</f>
        <v>2777</v>
      </c>
      <c r="X7" s="130">
        <f t="shared" si="0"/>
        <v>2374228</v>
      </c>
      <c r="Y7" s="122">
        <f>ROUND((X7-AB7)/1.348,0)</f>
        <v>1759313</v>
      </c>
      <c r="Z7" s="122">
        <f>ROUND(X7-Y7-AA7-AB7,0)</f>
        <v>594648</v>
      </c>
      <c r="AA7" s="122">
        <f>ROUND(Y7*1%,0)</f>
        <v>17593</v>
      </c>
      <c r="AB7" s="186">
        <f t="shared" si="1"/>
        <v>2674</v>
      </c>
      <c r="AC7" s="135">
        <f>SUM(AD7:AE7)</f>
        <v>3.84</v>
      </c>
      <c r="AD7" s="136">
        <f t="shared" si="2"/>
        <v>2.71</v>
      </c>
      <c r="AE7" s="137">
        <f t="shared" si="3"/>
        <v>1.1299999999999999</v>
      </c>
    </row>
    <row r="8" spans="1:31" ht="18" customHeight="1" thickBot="1" x14ac:dyDescent="0.25">
      <c r="A8" s="73"/>
      <c r="B8" s="73"/>
      <c r="C8" s="73"/>
      <c r="D8" s="70" t="s">
        <v>3</v>
      </c>
      <c r="E8" s="71"/>
      <c r="F8" s="72"/>
      <c r="G8" s="165" t="s">
        <v>55</v>
      </c>
      <c r="H8" s="163">
        <f>SUM(H5:H7)</f>
        <v>1402</v>
      </c>
      <c r="I8" s="258">
        <f>SUM(I5:I7)</f>
        <v>396</v>
      </c>
      <c r="J8" s="262">
        <f>SUM(J5:J7)</f>
        <v>1164</v>
      </c>
      <c r="K8" s="184" t="s">
        <v>55</v>
      </c>
      <c r="L8" s="184" t="s">
        <v>55</v>
      </c>
      <c r="M8" s="184" t="s">
        <v>55</v>
      </c>
      <c r="N8" s="184" t="s">
        <v>55</v>
      </c>
      <c r="O8" s="184" t="s">
        <v>55</v>
      </c>
      <c r="P8" s="185" t="s">
        <v>55</v>
      </c>
      <c r="Q8" s="142" t="s">
        <v>55</v>
      </c>
      <c r="R8" s="100"/>
      <c r="S8" s="121" t="s">
        <v>55</v>
      </c>
      <c r="T8" s="76" t="s">
        <v>55</v>
      </c>
      <c r="U8" s="76" t="s">
        <v>55</v>
      </c>
      <c r="V8" s="76" t="s">
        <v>55</v>
      </c>
      <c r="W8" s="193" t="s">
        <v>55</v>
      </c>
      <c r="X8" s="191">
        <f t="shared" ref="X8:AE8" si="4">SUM(X5:X7)</f>
        <v>13585337</v>
      </c>
      <c r="Y8" s="109">
        <f t="shared" si="4"/>
        <v>10062762</v>
      </c>
      <c r="Z8" s="109">
        <f t="shared" si="4"/>
        <v>3401213</v>
      </c>
      <c r="AA8" s="109">
        <f t="shared" si="4"/>
        <v>100628</v>
      </c>
      <c r="AB8" s="192">
        <f t="shared" si="4"/>
        <v>20734</v>
      </c>
      <c r="AC8" s="139">
        <f t="shared" si="4"/>
        <v>23.169999999999998</v>
      </c>
      <c r="AD8" s="140">
        <f t="shared" si="4"/>
        <v>13.93</v>
      </c>
      <c r="AE8" s="141">
        <f t="shared" si="4"/>
        <v>9.2399999999999984</v>
      </c>
    </row>
    <row r="9" spans="1:31" ht="18" customHeight="1" x14ac:dyDescent="0.2">
      <c r="E9" s="6"/>
      <c r="G9" s="6"/>
      <c r="H9" s="6"/>
      <c r="X9" s="149">
        <f>SUM(Y8:AB8)</f>
        <v>13585337</v>
      </c>
      <c r="AC9" s="187">
        <f>SUM(AD8:AE8)</f>
        <v>23.169999999999998</v>
      </c>
    </row>
    <row r="10" spans="1:31" ht="18" customHeight="1" x14ac:dyDescent="0.2">
      <c r="E10" s="6"/>
      <c r="G10" s="6"/>
      <c r="H10" s="6"/>
      <c r="I10" s="6"/>
      <c r="J10" s="6"/>
      <c r="K10" s="6"/>
    </row>
    <row r="11" spans="1:31" ht="18" customHeight="1" x14ac:dyDescent="0.2">
      <c r="E11" s="6"/>
      <c r="G11" s="6"/>
      <c r="H11" s="6"/>
      <c r="I11" s="6"/>
      <c r="J11" s="6"/>
      <c r="K11" s="6"/>
      <c r="Y11" s="18"/>
      <c r="Z11" s="18"/>
      <c r="AA11" s="18"/>
      <c r="AB11" s="18"/>
      <c r="AC11" s="18"/>
      <c r="AD11" s="18"/>
      <c r="AE11" s="18"/>
    </row>
    <row r="12" spans="1:31" ht="18" customHeight="1" x14ac:dyDescent="0.2">
      <c r="E12" s="6"/>
      <c r="G12" s="6"/>
      <c r="H12" s="6"/>
      <c r="I12" s="6"/>
      <c r="J12" s="6"/>
      <c r="K12" s="6"/>
      <c r="Y12" s="18"/>
      <c r="Z12" s="18"/>
      <c r="AA12" s="18"/>
      <c r="AB12" s="18"/>
      <c r="AC12" s="18"/>
      <c r="AD12" s="18"/>
      <c r="AE12" s="18"/>
    </row>
    <row r="13" spans="1:31" ht="18" customHeight="1" x14ac:dyDescent="0.2">
      <c r="E13" s="6"/>
      <c r="G13" s="6"/>
      <c r="H13" s="6"/>
      <c r="I13" s="6"/>
      <c r="J13" s="6"/>
      <c r="K13" s="6"/>
    </row>
    <row r="14" spans="1:31" ht="18" customHeight="1" x14ac:dyDescent="0.2">
      <c r="E14" s="6"/>
      <c r="G14" s="6"/>
      <c r="H14" s="6"/>
      <c r="I14" s="6"/>
      <c r="J14" s="6"/>
      <c r="K14" s="6"/>
      <c r="S14" s="18"/>
      <c r="T14" s="18"/>
      <c r="U14" s="18"/>
    </row>
    <row r="15" spans="1:31" ht="18" customHeight="1" x14ac:dyDescent="0.2">
      <c r="E15" s="6"/>
      <c r="G15" s="6"/>
      <c r="H15" s="6"/>
      <c r="I15" s="6"/>
      <c r="J15" s="6"/>
      <c r="K15" s="6"/>
      <c r="S15" s="18"/>
      <c r="T15" s="18"/>
      <c r="U15" s="18"/>
    </row>
    <row r="16" spans="1:31" ht="18" customHeight="1" x14ac:dyDescent="0.2">
      <c r="E16" s="6"/>
      <c r="G16" s="6"/>
      <c r="H16" s="6"/>
      <c r="I16" s="6"/>
      <c r="J16" s="6"/>
      <c r="K16" s="6"/>
      <c r="S16" s="18"/>
      <c r="T16" s="18"/>
      <c r="U16" s="18"/>
    </row>
    <row r="17" spans="5:19" ht="18" customHeight="1" x14ac:dyDescent="0.2">
      <c r="E17" s="6"/>
      <c r="G17" s="6"/>
      <c r="H17" s="6"/>
    </row>
    <row r="18" spans="5:19" ht="18" customHeight="1" x14ac:dyDescent="0.2">
      <c r="E18" s="6"/>
      <c r="G18" s="6"/>
      <c r="H18" s="6"/>
      <c r="S18" s="18"/>
    </row>
    <row r="19" spans="5:19" ht="18" customHeight="1" x14ac:dyDescent="0.2">
      <c r="E19" s="6"/>
      <c r="G19" s="6"/>
      <c r="H19" s="6"/>
      <c r="S19" s="18"/>
    </row>
    <row r="20" spans="5:19" ht="18" customHeight="1" x14ac:dyDescent="0.2">
      <c r="E20" s="6"/>
      <c r="G20" s="6"/>
      <c r="H20" s="6"/>
      <c r="S20" s="18"/>
    </row>
    <row r="21" spans="5:19" ht="18" customHeight="1" x14ac:dyDescent="0.2">
      <c r="E21" s="6"/>
      <c r="G21" s="6"/>
      <c r="H21" s="6"/>
      <c r="S21" s="18"/>
    </row>
    <row r="22" spans="5:19" ht="18" customHeight="1" x14ac:dyDescent="0.2">
      <c r="E22" s="6"/>
      <c r="G22" s="6"/>
      <c r="H22" s="6"/>
      <c r="S22" s="18"/>
    </row>
    <row r="23" spans="5:19" ht="18" customHeight="1" x14ac:dyDescent="0.2">
      <c r="E23" s="6"/>
      <c r="G23" s="6"/>
      <c r="H23" s="6"/>
    </row>
    <row r="24" spans="5:19" ht="18" customHeight="1" x14ac:dyDescent="0.2">
      <c r="E24" s="6"/>
      <c r="G24" s="6"/>
      <c r="H24" s="6"/>
    </row>
    <row r="25" spans="5:19" ht="18" customHeight="1" x14ac:dyDescent="0.2">
      <c r="E25" s="6"/>
      <c r="G25" s="6"/>
      <c r="H25" s="6"/>
    </row>
    <row r="26" spans="5:19" ht="18" customHeight="1" x14ac:dyDescent="0.2">
      <c r="E26" s="6"/>
      <c r="G26" s="6"/>
      <c r="H26" s="6"/>
    </row>
    <row r="27" spans="5:19" ht="18" customHeight="1" x14ac:dyDescent="0.2">
      <c r="E27" s="6"/>
      <c r="G27" s="6"/>
      <c r="H27" s="6"/>
    </row>
    <row r="28" spans="5:19" ht="18" customHeight="1" x14ac:dyDescent="0.2">
      <c r="E28" s="6"/>
      <c r="G28" s="6"/>
      <c r="H28" s="6"/>
    </row>
    <row r="29" spans="5:19" ht="18" customHeight="1" x14ac:dyDescent="0.2">
      <c r="E29" s="6"/>
      <c r="G29" s="6"/>
      <c r="H29" s="6"/>
    </row>
    <row r="30" spans="5:19" ht="18" customHeight="1" x14ac:dyDescent="0.2">
      <c r="E30" s="6"/>
      <c r="G30" s="6"/>
      <c r="H30" s="6"/>
    </row>
    <row r="31" spans="5:19" ht="18" customHeight="1" x14ac:dyDescent="0.2">
      <c r="E31" s="6"/>
      <c r="G31" s="6"/>
      <c r="H31" s="6"/>
    </row>
    <row r="32" spans="5:19" ht="18" customHeight="1" x14ac:dyDescent="0.2">
      <c r="E32" s="6"/>
      <c r="G32" s="6"/>
      <c r="H32" s="6"/>
    </row>
    <row r="33" spans="4:8" ht="18" customHeight="1" x14ac:dyDescent="0.2">
      <c r="E33" s="6"/>
      <c r="G33" s="6"/>
      <c r="H33" s="6"/>
    </row>
    <row r="34" spans="4:8" ht="18" customHeight="1" x14ac:dyDescent="0.2">
      <c r="D34" s="5"/>
      <c r="E34" s="10"/>
      <c r="G34" s="6"/>
      <c r="H34" s="6"/>
    </row>
    <row r="35" spans="4:8" ht="18" customHeight="1" x14ac:dyDescent="0.2">
      <c r="E35" s="6"/>
      <c r="G35" s="6"/>
      <c r="H35" s="6"/>
    </row>
    <row r="36" spans="4:8" ht="18" customHeight="1" x14ac:dyDescent="0.2">
      <c r="D36" s="5"/>
      <c r="E36" s="10"/>
      <c r="G36" s="6"/>
      <c r="H36" s="6"/>
    </row>
    <row r="37" spans="4:8" ht="18" customHeight="1" x14ac:dyDescent="0.2">
      <c r="E37" s="6"/>
      <c r="G37" s="6"/>
      <c r="H37" s="6"/>
    </row>
    <row r="38" spans="4:8" ht="18" customHeight="1" x14ac:dyDescent="0.2">
      <c r="D38" s="5"/>
      <c r="E38" s="10"/>
      <c r="G38" s="6"/>
      <c r="H38" s="6"/>
    </row>
    <row r="39" spans="4:8" ht="18" customHeight="1" x14ac:dyDescent="0.2">
      <c r="E39" s="6"/>
      <c r="G39" s="6"/>
      <c r="H39" s="6"/>
    </row>
    <row r="40" spans="4:8" ht="18" customHeight="1" x14ac:dyDescent="0.2">
      <c r="E40" s="6"/>
      <c r="G40" s="6"/>
      <c r="H40" s="6"/>
    </row>
    <row r="41" spans="4:8" ht="18" customHeight="1" x14ac:dyDescent="0.2">
      <c r="D41" s="5"/>
      <c r="E41" s="10"/>
      <c r="G41" s="6"/>
      <c r="H41" s="6"/>
    </row>
    <row r="42" spans="4:8" ht="18" customHeight="1" x14ac:dyDescent="0.2">
      <c r="E42" s="6"/>
      <c r="G42" s="6"/>
      <c r="H42" s="6"/>
    </row>
    <row r="43" spans="4:8" ht="18" customHeight="1" x14ac:dyDescent="0.2">
      <c r="D43" s="5"/>
      <c r="E43" s="10"/>
      <c r="G43" s="6"/>
      <c r="H43" s="6"/>
    </row>
    <row r="44" spans="4:8" ht="18" customHeight="1" x14ac:dyDescent="0.2">
      <c r="E44" s="6"/>
      <c r="G44" s="6"/>
      <c r="H44" s="6"/>
    </row>
    <row r="45" spans="4:8" ht="18" customHeight="1" x14ac:dyDescent="0.2">
      <c r="D45" s="5"/>
      <c r="E45" s="10"/>
      <c r="G45" s="6"/>
      <c r="H45" s="6"/>
    </row>
    <row r="46" spans="4:8" ht="18" customHeight="1" x14ac:dyDescent="0.2">
      <c r="E46" s="6"/>
      <c r="G46" s="6"/>
      <c r="H46" s="6"/>
    </row>
    <row r="47" spans="4:8" ht="18" customHeight="1" x14ac:dyDescent="0.2">
      <c r="E47" s="6"/>
      <c r="G47" s="6"/>
      <c r="H47" s="6"/>
    </row>
    <row r="48" spans="4:8" ht="18" customHeight="1" x14ac:dyDescent="0.2">
      <c r="D48" s="5"/>
      <c r="E48" s="10"/>
      <c r="G48" s="6"/>
      <c r="H48" s="6"/>
    </row>
    <row r="49" spans="4:8" ht="18" customHeight="1" x14ac:dyDescent="0.2">
      <c r="E49" s="6"/>
      <c r="G49" s="6"/>
      <c r="H49" s="6"/>
    </row>
    <row r="50" spans="4:8" ht="18" customHeight="1" x14ac:dyDescent="0.2">
      <c r="E50" s="6"/>
      <c r="G50" s="6"/>
      <c r="H50" s="6"/>
    </row>
    <row r="51" spans="4:8" ht="18" customHeight="1" x14ac:dyDescent="0.2">
      <c r="E51" s="6"/>
      <c r="G51" s="6"/>
      <c r="H51" s="6"/>
    </row>
    <row r="52" spans="4:8" ht="18" customHeight="1" x14ac:dyDescent="0.2">
      <c r="E52" s="6"/>
      <c r="G52" s="6"/>
      <c r="H52" s="6"/>
    </row>
    <row r="53" spans="4:8" ht="18" customHeight="1" x14ac:dyDescent="0.2">
      <c r="E53" s="6"/>
      <c r="G53" s="6"/>
      <c r="H53" s="6"/>
    </row>
    <row r="54" spans="4:8" ht="18" customHeight="1" x14ac:dyDescent="0.2">
      <c r="E54" s="6"/>
      <c r="G54" s="6"/>
      <c r="H54" s="6"/>
    </row>
    <row r="55" spans="4:8" ht="18" customHeight="1" x14ac:dyDescent="0.2">
      <c r="D55" s="5"/>
      <c r="E55" s="10"/>
      <c r="G55" s="6"/>
      <c r="H55" s="6"/>
    </row>
    <row r="56" spans="4:8" ht="18" customHeight="1" x14ac:dyDescent="0.2">
      <c r="E56" s="6"/>
      <c r="G56" s="6"/>
      <c r="H56" s="6"/>
    </row>
    <row r="57" spans="4:8" ht="18" customHeight="1" x14ac:dyDescent="0.2">
      <c r="D57" s="5"/>
      <c r="E57" s="10"/>
      <c r="G57" s="6"/>
      <c r="H57" s="6"/>
    </row>
    <row r="58" spans="4:8" ht="18" customHeight="1" x14ac:dyDescent="0.2">
      <c r="E58" s="6"/>
      <c r="G58" s="6"/>
      <c r="H58" s="6"/>
    </row>
    <row r="59" spans="4:8" ht="18" customHeight="1" x14ac:dyDescent="0.2">
      <c r="E59" s="6"/>
      <c r="G59" s="6"/>
      <c r="H59" s="6"/>
    </row>
    <row r="60" spans="4:8" ht="18" customHeight="1" x14ac:dyDescent="0.2">
      <c r="E60" s="6"/>
      <c r="G60" s="6"/>
      <c r="H60" s="6"/>
    </row>
    <row r="61" spans="4:8" ht="18" customHeight="1" x14ac:dyDescent="0.2">
      <c r="E61" s="6"/>
      <c r="G61" s="6"/>
      <c r="H61" s="6"/>
    </row>
    <row r="62" spans="4:8" ht="18" customHeight="1" x14ac:dyDescent="0.2">
      <c r="E62" s="6"/>
      <c r="G62" s="6"/>
      <c r="H62" s="6"/>
    </row>
    <row r="63" spans="4:8" ht="18" customHeight="1" x14ac:dyDescent="0.2">
      <c r="D63" s="5"/>
      <c r="E63" s="10"/>
      <c r="G63" s="6"/>
      <c r="H63" s="6"/>
    </row>
    <row r="64" spans="4:8" ht="18" customHeight="1" x14ac:dyDescent="0.2">
      <c r="E64" s="6"/>
      <c r="G64" s="6"/>
      <c r="H64" s="6"/>
    </row>
    <row r="65" spans="4:8" ht="18" customHeight="1" x14ac:dyDescent="0.2">
      <c r="E65" s="6"/>
      <c r="G65" s="6"/>
      <c r="H65" s="6"/>
    </row>
    <row r="66" spans="4:8" ht="18" customHeight="1" x14ac:dyDescent="0.2">
      <c r="D66" s="5"/>
      <c r="E66" s="10"/>
      <c r="G66" s="6"/>
      <c r="H66" s="6"/>
    </row>
    <row r="67" spans="4:8" ht="18" customHeight="1" x14ac:dyDescent="0.2">
      <c r="E67" s="6"/>
      <c r="G67" s="6"/>
      <c r="H67" s="6"/>
    </row>
    <row r="68" spans="4:8" ht="18" customHeight="1" x14ac:dyDescent="0.2">
      <c r="E68" s="6"/>
      <c r="G68" s="6"/>
      <c r="H68" s="6"/>
    </row>
    <row r="69" spans="4:8" ht="18" customHeight="1" x14ac:dyDescent="0.2">
      <c r="D69" s="5"/>
      <c r="E69" s="10"/>
      <c r="G69" s="6"/>
      <c r="H69" s="6"/>
    </row>
    <row r="70" spans="4:8" ht="18" customHeight="1" x14ac:dyDescent="0.2">
      <c r="E70" s="6"/>
      <c r="G70" s="6"/>
      <c r="H70" s="6"/>
    </row>
    <row r="71" spans="4:8" ht="18" customHeight="1" x14ac:dyDescent="0.2">
      <c r="E71" s="6"/>
      <c r="G71" s="6"/>
      <c r="H71" s="6"/>
    </row>
    <row r="72" spans="4:8" ht="18" customHeight="1" x14ac:dyDescent="0.2">
      <c r="D72" s="5"/>
      <c r="E72" s="10"/>
      <c r="G72" s="6"/>
      <c r="H72" s="6"/>
    </row>
    <row r="73" spans="4:8" ht="18" customHeight="1" x14ac:dyDescent="0.2">
      <c r="E73" s="6"/>
      <c r="G73" s="6"/>
      <c r="H73" s="6"/>
    </row>
    <row r="74" spans="4:8" ht="18" customHeight="1" x14ac:dyDescent="0.2">
      <c r="D74" s="5"/>
      <c r="E74" s="10"/>
      <c r="G74" s="6"/>
      <c r="H74" s="6"/>
    </row>
    <row r="75" spans="4:8" ht="18" customHeight="1" x14ac:dyDescent="0.2">
      <c r="E75" s="6"/>
      <c r="G75" s="6"/>
      <c r="H75" s="6"/>
    </row>
    <row r="76" spans="4:8" ht="18" customHeight="1" x14ac:dyDescent="0.2">
      <c r="D76" s="5"/>
      <c r="E76" s="10"/>
      <c r="G76" s="6"/>
      <c r="H76" s="6"/>
    </row>
    <row r="77" spans="4:8" ht="18" customHeight="1" x14ac:dyDescent="0.2">
      <c r="E77" s="6"/>
      <c r="G77" s="6"/>
      <c r="H77" s="6"/>
    </row>
    <row r="78" spans="4:8" ht="18" customHeight="1" x14ac:dyDescent="0.2">
      <c r="E78" s="6"/>
      <c r="G78" s="6"/>
      <c r="H78" s="6"/>
    </row>
    <row r="79" spans="4:8" ht="18" customHeight="1" x14ac:dyDescent="0.2">
      <c r="D79" s="5"/>
      <c r="E79" s="10"/>
      <c r="G79" s="6"/>
      <c r="H79" s="6"/>
    </row>
    <row r="80" spans="4:8" ht="18" customHeight="1" x14ac:dyDescent="0.2">
      <c r="E80" s="6"/>
      <c r="G80" s="6"/>
      <c r="H80" s="6"/>
    </row>
    <row r="81" spans="4:8" ht="18" customHeight="1" x14ac:dyDescent="0.2">
      <c r="D81" s="5"/>
      <c r="E81" s="10"/>
      <c r="G81" s="6"/>
      <c r="H81" s="6"/>
    </row>
    <row r="82" spans="4:8" ht="18" customHeight="1" x14ac:dyDescent="0.2">
      <c r="E82" s="6"/>
      <c r="G82" s="6"/>
      <c r="H82" s="6"/>
    </row>
    <row r="83" spans="4:8" ht="18" customHeight="1" x14ac:dyDescent="0.2">
      <c r="E83" s="6"/>
      <c r="G83" s="6"/>
      <c r="H83" s="6"/>
    </row>
    <row r="84" spans="4:8" ht="18" customHeight="1" x14ac:dyDescent="0.2">
      <c r="E84" s="6"/>
      <c r="G84" s="6"/>
      <c r="H84" s="6"/>
    </row>
  </sheetData>
  <mergeCells count="2">
    <mergeCell ref="J3:J4"/>
    <mergeCell ref="H3:I3"/>
  </mergeCells>
  <phoneticPr fontId="0" type="noConversion"/>
  <pageMargins left="0.78740157480314965" right="0.78740157480314965" top="0.98425196850393704" bottom="0.98425196850393704" header="0.51181102362204722" footer="0.51181102362204722"/>
  <pageSetup paperSize="8"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AE30"/>
  <sheetViews>
    <sheetView topLeftCell="F1" workbookViewId="0">
      <selection activeCell="AB14" sqref="AB1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30.42578125" style="1" customWidth="1"/>
    <col min="5" max="5" width="5.7109375" style="6" customWidth="1"/>
    <col min="6" max="6" width="34.7109375" style="1" bestFit="1" customWidth="1"/>
    <col min="7" max="7" width="7.42578125" style="1" customWidth="1"/>
    <col min="8" max="10" width="8.42578125" style="1" customWidth="1"/>
    <col min="11" max="17" width="7.7109375" style="1" customWidth="1"/>
    <col min="18" max="18" width="5.4257812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4" customWidth="1"/>
    <col min="32" max="16384" width="11.28515625" style="1"/>
  </cols>
  <sheetData>
    <row r="1" spans="1:31" ht="18" customHeight="1" x14ac:dyDescent="0.3">
      <c r="A1" s="15" t="s">
        <v>103</v>
      </c>
      <c r="D1" s="15"/>
    </row>
    <row r="2" spans="1:31" ht="18" customHeight="1" thickBot="1" x14ac:dyDescent="0.25">
      <c r="A2" s="19"/>
      <c r="D2" s="19"/>
      <c r="E2" s="10"/>
      <c r="H2" s="279" t="s">
        <v>105</v>
      </c>
    </row>
    <row r="3" spans="1:31" ht="36" customHeight="1" thickBot="1" x14ac:dyDescent="0.3">
      <c r="A3" s="16" t="s">
        <v>64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  <c r="AC3" s="6"/>
      <c r="AD3" s="6"/>
      <c r="AE3" s="247"/>
    </row>
    <row r="4" spans="1:31" ht="63" customHeight="1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24" t="s">
        <v>98</v>
      </c>
      <c r="I4" s="263" t="s">
        <v>99</v>
      </c>
      <c r="J4" s="284"/>
      <c r="K4" s="167" t="s">
        <v>81</v>
      </c>
      <c r="L4" s="162" t="s">
        <v>82</v>
      </c>
      <c r="M4" s="162" t="s">
        <v>83</v>
      </c>
      <c r="N4" s="162" t="s">
        <v>97</v>
      </c>
      <c r="O4" s="162" t="s">
        <v>96</v>
      </c>
      <c r="P4" s="162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x14ac:dyDescent="0.2">
      <c r="A5" s="95">
        <v>3</v>
      </c>
      <c r="B5" s="95">
        <v>600080269</v>
      </c>
      <c r="C5" s="95">
        <v>2448</v>
      </c>
      <c r="D5" s="69" t="s">
        <v>65</v>
      </c>
      <c r="E5" s="9">
        <v>3233</v>
      </c>
      <c r="F5" s="82" t="s">
        <v>66</v>
      </c>
      <c r="G5" s="164">
        <v>1030</v>
      </c>
      <c r="H5" s="156">
        <v>189</v>
      </c>
      <c r="I5" s="264">
        <v>6</v>
      </c>
      <c r="J5" s="267">
        <v>69</v>
      </c>
      <c r="K5" s="183">
        <f>IF(H5&gt;=0,VLOOKUP(H5,DDM_normativy!$A$5:$J$1505,3,0))</f>
        <v>98.556149122253018</v>
      </c>
      <c r="L5" s="183">
        <f>IF(I5&gt;=0,VLOOKUP(I5,DDM_normativy!$A$5:$J$1505,6,0))</f>
        <v>78.84491929780242</v>
      </c>
      <c r="M5" s="183">
        <f>IF(J5&gt;=0,VLOOKUP(J5,DDM_normativy!$A$5:$J$1505,9,0))</f>
        <v>315.37967719120968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R5" s="17"/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8808</v>
      </c>
      <c r="V5" s="158">
        <f>IFERROR(ROUND(12*1.348*(1/L5*S5+1/O5*T5)+Q5,0),"0")</f>
        <v>11088</v>
      </c>
      <c r="W5" s="188">
        <f>IFERROR(ROUND(12*1.348*(1/M5*S5+1/P5*T5)+Q5,0),"0")</f>
        <v>2777</v>
      </c>
      <c r="X5" s="130">
        <f>H5*U5+I5*V5+J5*W5</f>
        <v>1922853</v>
      </c>
      <c r="Y5" s="122">
        <f>ROUND((X5-AB5)/1.348,0)</f>
        <v>1425078</v>
      </c>
      <c r="Z5" s="122">
        <f>ROUND(X5-Y5-AA5-AB5,0)</f>
        <v>481676</v>
      </c>
      <c r="AA5" s="122">
        <f>ROUND(Y5*1%,0)</f>
        <v>14251</v>
      </c>
      <c r="AB5" s="186">
        <f>(H5+I5+J5)*Q5</f>
        <v>1848</v>
      </c>
      <c r="AC5" s="135">
        <f>SUM(AD5:AE5)</f>
        <v>3.09</v>
      </c>
      <c r="AD5" s="136">
        <f>ROUND(IFERROR(H5/K5,"0")+IFERROR(I5/L5,"0")+IFERROR(J5/M5,"0"),2)</f>
        <v>2.21</v>
      </c>
      <c r="AE5" s="137">
        <f>ROUND(IFERROR(H5/N5,"0")+IFERROR(I5/O5,"0")+IFERROR(J5/P5,"0"),2)</f>
        <v>0.88</v>
      </c>
    </row>
    <row r="6" spans="1:31" ht="18" customHeight="1" thickBot="1" x14ac:dyDescent="0.25">
      <c r="A6" s="94">
        <v>16</v>
      </c>
      <c r="B6" s="94">
        <v>600080447</v>
      </c>
      <c r="C6" s="94">
        <v>2315</v>
      </c>
      <c r="D6" s="65" t="s">
        <v>56</v>
      </c>
      <c r="E6" s="86">
        <v>3233</v>
      </c>
      <c r="F6" s="80" t="s">
        <v>56</v>
      </c>
      <c r="G6" s="166">
        <v>2190</v>
      </c>
      <c r="H6" s="226">
        <v>195</v>
      </c>
      <c r="I6" s="265">
        <v>10</v>
      </c>
      <c r="J6" s="268">
        <v>61</v>
      </c>
      <c r="K6" s="183">
        <f>IF(H6&gt;=0,VLOOKUP(H6,DDM_normativy!$A$5:$J$1505,3,0))</f>
        <v>98.556149122253018</v>
      </c>
      <c r="L6" s="183">
        <f>IF(I6&gt;=0,VLOOKUP(I6,DDM_normativy!$A$5:$J$1505,6,0))</f>
        <v>78.84491929780242</v>
      </c>
      <c r="M6" s="183">
        <f>IF(J6&gt;=0,VLOOKUP(J6,DDM_normativy!$A$5:$J$1505,9,0))</f>
        <v>315.37967719120968</v>
      </c>
      <c r="N6" s="183">
        <f>IF(H6&gt;=0,VLOOKUP(H6,DDM_normativy!$A$5:$J$1505,4,0))</f>
        <v>248.14226905861406</v>
      </c>
      <c r="O6" s="183">
        <f>IF(I6&gt;=0,VLOOKUP(I6,DDM_normativy!$A$5:$J$1505,7,0))</f>
        <v>190.87866850662618</v>
      </c>
      <c r="P6" s="183">
        <f>IF(J6&gt;=0,VLOOKUP(J6,DDM_normativy!$A$5:$J$1505,10,0))</f>
        <v>763.51467402650474</v>
      </c>
      <c r="Q6" s="168">
        <f>DDM_normativy!$M$5</f>
        <v>7</v>
      </c>
      <c r="R6" s="17"/>
      <c r="S6" s="130">
        <f>DDM_normativy!$M$3</f>
        <v>43826</v>
      </c>
      <c r="T6" s="158">
        <f>DDM_normativy!$M$4</f>
        <v>24661</v>
      </c>
      <c r="U6" s="158">
        <f>IFERROR(ROUND(12*1.348*(1/K6*S6+1/N6*T6)+Q6,0),"0")</f>
        <v>8808</v>
      </c>
      <c r="V6" s="158">
        <f>IFERROR(ROUND(12*1.348*(1/L6*S6+1/O6*T6)+Q6,0),"0")</f>
        <v>11088</v>
      </c>
      <c r="W6" s="188">
        <f>IFERROR(ROUND(12*1.348*(1/M6*S6+1/P6*T6)+Q6,0),"0")</f>
        <v>2777</v>
      </c>
      <c r="X6" s="130">
        <f>H6*U6+I6*V6+J6*W6</f>
        <v>1997837</v>
      </c>
      <c r="Y6" s="122">
        <f>ROUND((X6-AB6)/1.348,0)</f>
        <v>1480694</v>
      </c>
      <c r="Z6" s="122">
        <f>ROUND(X6-Y6-AA6-AB6,0)</f>
        <v>500474</v>
      </c>
      <c r="AA6" s="122">
        <f>ROUND(Y6*1%,0)</f>
        <v>14807</v>
      </c>
      <c r="AB6" s="186">
        <f>(H6+I6+J6)*Q6</f>
        <v>1862</v>
      </c>
      <c r="AC6" s="135">
        <f>SUM(AD6:AE6)</f>
        <v>3.2199999999999998</v>
      </c>
      <c r="AD6" s="136">
        <f>ROUND(IFERROR(H6/K6,"0")+IFERROR(I6/L6,"0")+IFERROR(J6/M6,"0"),2)</f>
        <v>2.2999999999999998</v>
      </c>
      <c r="AE6" s="137">
        <f>ROUND(IFERROR(H6/N6,"0")+IFERROR(I6/O6,"0")+IFERROR(J6/P6,"0"),2)</f>
        <v>0.92</v>
      </c>
    </row>
    <row r="7" spans="1:31" ht="18" customHeight="1" thickBot="1" x14ac:dyDescent="0.25">
      <c r="A7" s="73"/>
      <c r="B7" s="73"/>
      <c r="C7" s="73"/>
      <c r="D7" s="70" t="s">
        <v>3</v>
      </c>
      <c r="E7" s="71"/>
      <c r="F7" s="72"/>
      <c r="G7" s="165" t="s">
        <v>55</v>
      </c>
      <c r="H7" s="225">
        <f t="shared" ref="H7" si="0">SUM(H5,H6)</f>
        <v>384</v>
      </c>
      <c r="I7" s="266">
        <f t="shared" ref="I7:J7" si="1">SUM(I5,I6)</f>
        <v>16</v>
      </c>
      <c r="J7" s="269">
        <f t="shared" si="1"/>
        <v>130</v>
      </c>
      <c r="K7" s="171" t="s">
        <v>55</v>
      </c>
      <c r="L7" s="171" t="s">
        <v>55</v>
      </c>
      <c r="M7" s="76" t="s">
        <v>55</v>
      </c>
      <c r="N7" s="76" t="s">
        <v>55</v>
      </c>
      <c r="O7" s="76" t="s">
        <v>55</v>
      </c>
      <c r="P7" s="76" t="s">
        <v>55</v>
      </c>
      <c r="Q7" s="77" t="s">
        <v>55</v>
      </c>
      <c r="R7" s="17"/>
      <c r="S7" s="209" t="s">
        <v>55</v>
      </c>
      <c r="T7" s="210" t="s">
        <v>55</v>
      </c>
      <c r="U7" s="210" t="s">
        <v>55</v>
      </c>
      <c r="V7" s="211" t="s">
        <v>55</v>
      </c>
      <c r="W7" s="212" t="s">
        <v>55</v>
      </c>
      <c r="X7" s="191">
        <f t="shared" ref="X7:AE7" si="2">SUM(X5:X6)</f>
        <v>3920690</v>
      </c>
      <c r="Y7" s="109">
        <f t="shared" si="2"/>
        <v>2905772</v>
      </c>
      <c r="Z7" s="109">
        <f t="shared" si="2"/>
        <v>982150</v>
      </c>
      <c r="AA7" s="109">
        <f t="shared" si="2"/>
        <v>29058</v>
      </c>
      <c r="AB7" s="192">
        <f t="shared" si="2"/>
        <v>3710</v>
      </c>
      <c r="AC7" s="139">
        <f t="shared" si="2"/>
        <v>6.31</v>
      </c>
      <c r="AD7" s="140">
        <f t="shared" si="2"/>
        <v>4.51</v>
      </c>
      <c r="AE7" s="141">
        <f t="shared" si="2"/>
        <v>1.8</v>
      </c>
    </row>
    <row r="8" spans="1:31" ht="18" customHeight="1" x14ac:dyDescent="0.2">
      <c r="G8" s="6"/>
      <c r="H8" s="6"/>
      <c r="V8" s="18"/>
      <c r="X8" s="149">
        <f>SUM(Y7:AB7)</f>
        <v>3920690</v>
      </c>
      <c r="AC8" s="150">
        <f>SUM(AD7:AE7)</f>
        <v>6.31</v>
      </c>
    </row>
    <row r="9" spans="1:31" ht="18" customHeight="1" x14ac:dyDescent="0.2">
      <c r="D9" s="5"/>
      <c r="E9" s="10"/>
      <c r="G9" s="6"/>
      <c r="H9" s="6"/>
      <c r="AC9" s="12"/>
    </row>
    <row r="10" spans="1:31" ht="18" customHeight="1" x14ac:dyDescent="0.2">
      <c r="G10" s="6"/>
      <c r="H10" s="6"/>
      <c r="Y10" s="18"/>
      <c r="Z10" s="18"/>
      <c r="AA10" s="18"/>
      <c r="AB10" s="18"/>
      <c r="AC10" s="18"/>
      <c r="AD10" s="18"/>
      <c r="AE10" s="18"/>
    </row>
    <row r="11" spans="1:31" ht="18" customHeight="1" x14ac:dyDescent="0.2">
      <c r="G11" s="6"/>
      <c r="H11" s="6"/>
      <c r="S11" s="18"/>
      <c r="T11" s="18"/>
      <c r="U11" s="18"/>
      <c r="V11" s="18"/>
      <c r="W11" s="18"/>
      <c r="Y11" s="18"/>
      <c r="Z11" s="18"/>
      <c r="AA11" s="18"/>
      <c r="AB11" s="18"/>
      <c r="AC11" s="18"/>
      <c r="AD11" s="18"/>
      <c r="AE11" s="18"/>
    </row>
    <row r="12" spans="1:31" ht="18" customHeight="1" x14ac:dyDescent="0.2">
      <c r="G12" s="6"/>
      <c r="H12" s="6"/>
      <c r="S12" s="18"/>
      <c r="T12" s="18"/>
      <c r="U12" s="18"/>
      <c r="V12" s="18"/>
      <c r="W12" s="18"/>
      <c r="AC12" s="134"/>
      <c r="AD12" s="134"/>
    </row>
    <row r="13" spans="1:31" ht="18" customHeight="1" x14ac:dyDescent="0.2">
      <c r="G13" s="6"/>
      <c r="H13" s="6"/>
      <c r="AC13" s="134"/>
      <c r="AD13" s="134"/>
    </row>
    <row r="14" spans="1:31" ht="18" customHeight="1" x14ac:dyDescent="0.2">
      <c r="D14" s="5"/>
      <c r="E14" s="10"/>
      <c r="G14" s="6"/>
      <c r="H14" s="6"/>
      <c r="AC14" s="134"/>
      <c r="AD14" s="134"/>
    </row>
    <row r="15" spans="1:31" ht="18" customHeight="1" x14ac:dyDescent="0.2">
      <c r="G15" s="6"/>
      <c r="H15" s="6"/>
      <c r="AC15" s="134"/>
      <c r="AD15" s="134"/>
    </row>
    <row r="16" spans="1:31" ht="18" customHeight="1" x14ac:dyDescent="0.2">
      <c r="D16" s="5"/>
      <c r="E16" s="10"/>
      <c r="G16" s="6"/>
      <c r="H16" s="6"/>
      <c r="AC16" s="134"/>
      <c r="AD16" s="134"/>
    </row>
    <row r="17" spans="4:30" ht="18" customHeight="1" x14ac:dyDescent="0.2">
      <c r="G17" s="6"/>
      <c r="H17" s="6"/>
      <c r="AC17" s="134"/>
      <c r="AD17" s="134"/>
    </row>
    <row r="18" spans="4:30" ht="18" customHeight="1" x14ac:dyDescent="0.2">
      <c r="D18" s="5"/>
      <c r="E18" s="10"/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D20" s="5"/>
      <c r="E20" s="10"/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D22" s="5"/>
      <c r="E22" s="10"/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D24" s="5"/>
      <c r="E24" s="10"/>
      <c r="G24" s="6"/>
      <c r="H24" s="6"/>
    </row>
    <row r="25" spans="4:30" ht="18" customHeight="1" x14ac:dyDescent="0.2">
      <c r="G25" s="6"/>
      <c r="H25" s="6"/>
    </row>
    <row r="26" spans="4:30" ht="18" customHeight="1" x14ac:dyDescent="0.2">
      <c r="G26" s="6"/>
      <c r="H26" s="6"/>
    </row>
    <row r="27" spans="4:30" ht="18" customHeight="1" x14ac:dyDescent="0.2">
      <c r="D27" s="5"/>
      <c r="E27" s="10"/>
      <c r="G27" s="6"/>
      <c r="H27" s="6"/>
    </row>
    <row r="28" spans="4:30" ht="18" customHeight="1" x14ac:dyDescent="0.2">
      <c r="G28" s="6"/>
      <c r="H28" s="6"/>
    </row>
    <row r="29" spans="4:30" ht="18" customHeight="1" x14ac:dyDescent="0.2">
      <c r="G29" s="6"/>
      <c r="H29" s="6"/>
    </row>
    <row r="30" spans="4:30" ht="18" customHeight="1" x14ac:dyDescent="0.2">
      <c r="G30" s="6"/>
      <c r="H30" s="6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70"/>
  <sheetViews>
    <sheetView workbookViewId="0">
      <selection activeCell="AB14" sqref="AB1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9.28515625" style="1" customWidth="1"/>
    <col min="5" max="5" width="5.7109375" style="6" customWidth="1"/>
    <col min="6" max="6" width="26.28515625" style="1" customWidth="1"/>
    <col min="7" max="7" width="7.42578125" style="1" customWidth="1"/>
    <col min="8" max="10" width="8.42578125" style="1" customWidth="1"/>
    <col min="11" max="13" width="7.7109375" style="1" customWidth="1"/>
    <col min="14" max="14" width="10" style="1" customWidth="1"/>
    <col min="15" max="17" width="7.7109375" style="1" customWidth="1"/>
    <col min="18" max="18" width="4.71093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4" customWidth="1"/>
    <col min="32" max="37" width="7.7109375" style="1" customWidth="1"/>
    <col min="38" max="16384" width="11.28515625" style="1"/>
  </cols>
  <sheetData>
    <row r="1" spans="1:31" ht="18" customHeight="1" x14ac:dyDescent="0.3">
      <c r="A1" s="15" t="s">
        <v>103</v>
      </c>
      <c r="D1" s="15"/>
    </row>
    <row r="2" spans="1:31" ht="18" customHeight="1" thickBot="1" x14ac:dyDescent="0.25">
      <c r="A2" s="19"/>
      <c r="D2" s="19"/>
      <c r="E2" s="10"/>
      <c r="H2" s="279" t="s">
        <v>105</v>
      </c>
    </row>
    <row r="3" spans="1:31" ht="36" customHeight="1" thickBot="1" x14ac:dyDescent="0.3">
      <c r="A3" s="16" t="s">
        <v>59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  <c r="AC3" s="6"/>
      <c r="AD3" s="6"/>
      <c r="AE3" s="247"/>
    </row>
    <row r="4" spans="1:31" ht="60" customHeight="1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08" t="s">
        <v>98</v>
      </c>
      <c r="I4" s="254" t="s">
        <v>99</v>
      </c>
      <c r="J4" s="281"/>
      <c r="K4" s="167" t="s">
        <v>81</v>
      </c>
      <c r="L4" s="162" t="s">
        <v>82</v>
      </c>
      <c r="M4" s="162" t="s">
        <v>83</v>
      </c>
      <c r="N4" s="162" t="s">
        <v>97</v>
      </c>
      <c r="O4" s="162" t="s">
        <v>96</v>
      </c>
      <c r="P4" s="162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thickBot="1" x14ac:dyDescent="0.25">
      <c r="A5" s="94">
        <v>1</v>
      </c>
      <c r="B5" s="94">
        <v>600029085</v>
      </c>
      <c r="C5" s="94">
        <v>3454</v>
      </c>
      <c r="D5" s="65" t="s">
        <v>76</v>
      </c>
      <c r="E5" s="86">
        <v>3233</v>
      </c>
      <c r="F5" s="65" t="s">
        <v>76</v>
      </c>
      <c r="G5" s="166">
        <v>5400</v>
      </c>
      <c r="H5" s="172">
        <v>745</v>
      </c>
      <c r="I5" s="270">
        <v>31</v>
      </c>
      <c r="J5" s="272">
        <v>938</v>
      </c>
      <c r="K5" s="183">
        <f>IF(H5&gt;=0,VLOOKUP(H5,DDM_normativy!$A$5:$J$1505,3,0))</f>
        <v>196.42208341284655</v>
      </c>
      <c r="L5" s="183">
        <f>IF(I5&gt;=0,VLOOKUP(I5,DDM_normativy!$A$5:$J$1505,6,0))</f>
        <v>78.84491929780242</v>
      </c>
      <c r="M5" s="183">
        <f>IF(J5&gt;=0,VLOOKUP(J5,DDM_normativy!$A$5:$J$1505,9,0))</f>
        <v>666.67391309178527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R5" s="17"/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5224</v>
      </c>
      <c r="V5" s="158">
        <f>IFERROR(ROUND(12*1.348*(1/L5*S5+1/O5*T5)+Q5,0),"0")</f>
        <v>11088</v>
      </c>
      <c r="W5" s="188">
        <f>IFERROR(ROUND(12*1.348*(1/M5*S5+1/P5*T5)+Q5,0),"0")</f>
        <v>1593</v>
      </c>
      <c r="X5" s="130">
        <f>H5*U5+I5*V5+J5*W5</f>
        <v>5729842</v>
      </c>
      <c r="Y5" s="122">
        <f>ROUND((X5-AB5)/1.348,0)</f>
        <v>4241724</v>
      </c>
      <c r="Z5" s="122">
        <f>ROUND(X5-Y5-AA5-AB5,0)</f>
        <v>1433703</v>
      </c>
      <c r="AA5" s="122">
        <f>ROUND(Y5*1%,0)</f>
        <v>42417</v>
      </c>
      <c r="AB5" s="186">
        <f>(H5+I5+J5)*Q5</f>
        <v>11998</v>
      </c>
      <c r="AC5" s="135">
        <f>SUM(AD5:AE5)</f>
        <v>9.98</v>
      </c>
      <c r="AD5" s="136">
        <f>ROUND(IFERROR(H5/K5,"0")+IFERROR(I5/L5,"0")+IFERROR(J5/M5,"0"),2)</f>
        <v>5.59</v>
      </c>
      <c r="AE5" s="137">
        <f>ROUND(IFERROR(H5/N5,"0")+IFERROR(I5/O5,"0")+IFERROR(J5/P5,"0"),2)</f>
        <v>4.3899999999999997</v>
      </c>
    </row>
    <row r="6" spans="1:31" ht="18" customHeight="1" thickBot="1" x14ac:dyDescent="0.25">
      <c r="A6" s="73"/>
      <c r="B6" s="73"/>
      <c r="C6" s="73"/>
      <c r="D6" s="70" t="s">
        <v>3</v>
      </c>
      <c r="E6" s="71"/>
      <c r="F6" s="72"/>
      <c r="G6" s="165" t="s">
        <v>55</v>
      </c>
      <c r="H6" s="163">
        <f t="shared" ref="H6" si="0">SUM(H5)</f>
        <v>745</v>
      </c>
      <c r="I6" s="271">
        <f t="shared" ref="I6:J6" si="1">SUM(I5)</f>
        <v>31</v>
      </c>
      <c r="J6" s="262">
        <f t="shared" si="1"/>
        <v>938</v>
      </c>
      <c r="K6" s="147" t="s">
        <v>55</v>
      </c>
      <c r="L6" s="147" t="s">
        <v>55</v>
      </c>
      <c r="M6" s="147" t="s">
        <v>55</v>
      </c>
      <c r="N6" s="147" t="s">
        <v>55</v>
      </c>
      <c r="O6" s="147" t="s">
        <v>55</v>
      </c>
      <c r="P6" s="147" t="s">
        <v>55</v>
      </c>
      <c r="Q6" s="107" t="s">
        <v>55</v>
      </c>
      <c r="R6" s="17"/>
      <c r="S6" s="213" t="s">
        <v>55</v>
      </c>
      <c r="T6" s="214" t="s">
        <v>55</v>
      </c>
      <c r="U6" s="214" t="s">
        <v>55</v>
      </c>
      <c r="V6" s="211" t="s">
        <v>55</v>
      </c>
      <c r="W6" s="212" t="s">
        <v>55</v>
      </c>
      <c r="X6" s="191">
        <f t="shared" ref="X6:AE6" si="2">SUM(X5)</f>
        <v>5729842</v>
      </c>
      <c r="Y6" s="109">
        <f t="shared" si="2"/>
        <v>4241724</v>
      </c>
      <c r="Z6" s="109">
        <f t="shared" si="2"/>
        <v>1433703</v>
      </c>
      <c r="AA6" s="109">
        <f t="shared" si="2"/>
        <v>42417</v>
      </c>
      <c r="AB6" s="110">
        <f t="shared" si="2"/>
        <v>11998</v>
      </c>
      <c r="AC6" s="139">
        <f t="shared" si="2"/>
        <v>9.98</v>
      </c>
      <c r="AD6" s="140">
        <f t="shared" si="2"/>
        <v>5.59</v>
      </c>
      <c r="AE6" s="141">
        <f t="shared" si="2"/>
        <v>4.3899999999999997</v>
      </c>
    </row>
    <row r="7" spans="1:31" ht="18" customHeight="1" x14ac:dyDescent="0.2">
      <c r="G7" s="6"/>
      <c r="H7" s="6"/>
      <c r="S7" s="8"/>
      <c r="T7" s="8"/>
      <c r="U7" s="8"/>
      <c r="V7" s="145"/>
      <c r="W7" s="8"/>
      <c r="X7" s="194">
        <f>SUM(Y6:AB6)</f>
        <v>5729842</v>
      </c>
      <c r="Y7" s="8"/>
      <c r="Z7" s="8"/>
      <c r="AA7" s="8"/>
      <c r="AB7" s="8"/>
      <c r="AC7" s="187">
        <f>SUM(AD6:AE6)</f>
        <v>9.98</v>
      </c>
    </row>
    <row r="8" spans="1:31" ht="18" customHeight="1" x14ac:dyDescent="0.2">
      <c r="D8" s="5"/>
      <c r="E8" s="60"/>
      <c r="G8" s="6"/>
      <c r="H8" s="6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G9" s="6"/>
      <c r="H9" s="6"/>
    </row>
    <row r="10" spans="1:31" ht="18" customHeight="1" x14ac:dyDescent="0.2">
      <c r="G10" s="6"/>
      <c r="H10" s="6"/>
      <c r="S10" s="18"/>
      <c r="T10" s="18"/>
      <c r="U10" s="18"/>
      <c r="V10" s="18"/>
      <c r="W10" s="18"/>
      <c r="AC10" s="134"/>
      <c r="AD10" s="134"/>
    </row>
    <row r="11" spans="1:31" ht="18" customHeight="1" x14ac:dyDescent="0.2">
      <c r="G11" s="6"/>
      <c r="H11" s="6"/>
      <c r="AC11" s="134"/>
      <c r="AD11" s="134"/>
    </row>
    <row r="12" spans="1:31" ht="18" customHeight="1" x14ac:dyDescent="0.2">
      <c r="G12" s="6"/>
      <c r="H12" s="6"/>
      <c r="AC12" s="134"/>
      <c r="AD12" s="134"/>
    </row>
    <row r="13" spans="1:31" ht="18" customHeight="1" x14ac:dyDescent="0.2">
      <c r="G13" s="6"/>
      <c r="H13" s="6"/>
      <c r="AC13" s="134"/>
      <c r="AD13" s="134"/>
    </row>
    <row r="14" spans="1:31" ht="18" customHeight="1" x14ac:dyDescent="0.2">
      <c r="D14" s="5"/>
      <c r="E14" s="60"/>
      <c r="G14" s="6"/>
      <c r="H14" s="6"/>
      <c r="I14" s="18"/>
      <c r="AC14" s="134"/>
      <c r="AD14" s="134"/>
    </row>
    <row r="15" spans="1:31" ht="18" customHeight="1" x14ac:dyDescent="0.2">
      <c r="G15" s="6"/>
      <c r="H15" s="6"/>
      <c r="AC15" s="134"/>
      <c r="AD15" s="134"/>
    </row>
    <row r="16" spans="1:31" ht="18" customHeight="1" x14ac:dyDescent="0.2">
      <c r="D16" s="5"/>
      <c r="E16" s="60"/>
      <c r="G16" s="6"/>
      <c r="H16" s="6"/>
      <c r="AC16" s="134"/>
      <c r="AD16" s="134"/>
    </row>
    <row r="17" spans="4:30" ht="18" customHeight="1" x14ac:dyDescent="0.2">
      <c r="G17" s="6"/>
      <c r="H17" s="6"/>
      <c r="AC17" s="134"/>
      <c r="AD17" s="134"/>
    </row>
    <row r="18" spans="4:30" ht="18" customHeight="1" x14ac:dyDescent="0.2">
      <c r="D18" s="5"/>
      <c r="E18" s="60"/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G22" s="6"/>
      <c r="H22" s="6"/>
    </row>
    <row r="23" spans="4:30" ht="18" customHeight="1" x14ac:dyDescent="0.2">
      <c r="D23" s="5"/>
      <c r="E23" s="60"/>
      <c r="G23" s="6"/>
      <c r="H23" s="6"/>
    </row>
    <row r="24" spans="4:30" ht="18" customHeight="1" x14ac:dyDescent="0.2">
      <c r="G24" s="6"/>
      <c r="H24" s="6"/>
    </row>
    <row r="25" spans="4:30" ht="18" customHeight="1" x14ac:dyDescent="0.2">
      <c r="G25" s="6"/>
      <c r="H25" s="6"/>
    </row>
    <row r="26" spans="4:30" ht="18" customHeight="1" x14ac:dyDescent="0.2">
      <c r="D26" s="5"/>
      <c r="E26" s="60"/>
      <c r="G26" s="6"/>
      <c r="H26" s="6"/>
    </row>
    <row r="27" spans="4:30" ht="18" customHeight="1" x14ac:dyDescent="0.2">
      <c r="G27" s="6"/>
      <c r="H27" s="6"/>
    </row>
    <row r="28" spans="4:30" ht="18" customHeight="1" x14ac:dyDescent="0.2">
      <c r="D28" s="5"/>
      <c r="E28" s="60"/>
      <c r="G28" s="6"/>
      <c r="H28" s="6"/>
    </row>
    <row r="29" spans="4:30" ht="18" customHeight="1" x14ac:dyDescent="0.2">
      <c r="G29" s="6"/>
      <c r="H29" s="6"/>
    </row>
    <row r="30" spans="4:30" ht="18" customHeight="1" x14ac:dyDescent="0.2">
      <c r="D30" s="5"/>
      <c r="E30" s="60"/>
      <c r="G30" s="6"/>
      <c r="H30" s="6"/>
    </row>
    <row r="31" spans="4:30" ht="18" customHeight="1" x14ac:dyDescent="0.2">
      <c r="G31" s="6"/>
      <c r="H31" s="6"/>
    </row>
    <row r="32" spans="4:30" ht="18" customHeight="1" x14ac:dyDescent="0.2">
      <c r="D32" s="5"/>
      <c r="E32" s="60"/>
      <c r="G32" s="6"/>
      <c r="H32" s="6"/>
    </row>
    <row r="33" spans="4:8" ht="18" customHeight="1" x14ac:dyDescent="0.2">
      <c r="G33" s="6"/>
      <c r="H33" s="6"/>
    </row>
    <row r="34" spans="4:8" ht="18" customHeight="1" x14ac:dyDescent="0.2">
      <c r="G34" s="6"/>
      <c r="H34" s="6"/>
    </row>
    <row r="35" spans="4:8" ht="18" customHeight="1" x14ac:dyDescent="0.2">
      <c r="D35" s="5"/>
      <c r="E35" s="60"/>
      <c r="G35" s="6"/>
      <c r="H35" s="6"/>
    </row>
    <row r="36" spans="4:8" ht="18" customHeight="1" x14ac:dyDescent="0.2">
      <c r="G36" s="6"/>
      <c r="H36" s="6"/>
    </row>
    <row r="37" spans="4:8" ht="18" customHeight="1" x14ac:dyDescent="0.2">
      <c r="D37" s="5"/>
      <c r="E37" s="60"/>
      <c r="G37" s="6"/>
      <c r="H37" s="6"/>
    </row>
    <row r="38" spans="4:8" ht="18" customHeight="1" x14ac:dyDescent="0.2">
      <c r="G38" s="6"/>
      <c r="H38" s="6"/>
    </row>
    <row r="39" spans="4:8" ht="18" customHeight="1" x14ac:dyDescent="0.2">
      <c r="D39" s="5"/>
      <c r="E39" s="60"/>
      <c r="G39" s="6"/>
      <c r="H39" s="6"/>
    </row>
    <row r="40" spans="4:8" ht="18" customHeight="1" x14ac:dyDescent="0.2">
      <c r="G40" s="6"/>
      <c r="H40" s="6"/>
    </row>
    <row r="41" spans="4:8" ht="18" customHeight="1" x14ac:dyDescent="0.2">
      <c r="G41" s="6"/>
      <c r="H41" s="6"/>
    </row>
    <row r="42" spans="4:8" ht="18" customHeight="1" x14ac:dyDescent="0.2">
      <c r="G42" s="6"/>
      <c r="H42" s="6"/>
    </row>
    <row r="43" spans="4:8" ht="18" customHeight="1" x14ac:dyDescent="0.2">
      <c r="G43" s="6"/>
      <c r="H43" s="6"/>
    </row>
    <row r="44" spans="4:8" ht="18" customHeight="1" x14ac:dyDescent="0.2">
      <c r="G44" s="6"/>
      <c r="H44" s="6"/>
    </row>
    <row r="45" spans="4:8" ht="18" customHeight="1" x14ac:dyDescent="0.2">
      <c r="D45" s="5"/>
      <c r="E45" s="60"/>
      <c r="G45" s="6"/>
      <c r="H45" s="6"/>
    </row>
    <row r="46" spans="4:8" ht="18" customHeight="1" x14ac:dyDescent="0.2">
      <c r="G46" s="6"/>
      <c r="H46" s="6"/>
    </row>
    <row r="47" spans="4:8" ht="18" customHeight="1" x14ac:dyDescent="0.2">
      <c r="D47" s="5"/>
      <c r="E47" s="60"/>
      <c r="G47" s="6"/>
      <c r="H47" s="6"/>
    </row>
    <row r="48" spans="4:8" ht="18" customHeight="1" x14ac:dyDescent="0.2">
      <c r="G48" s="6"/>
      <c r="H48" s="6"/>
    </row>
    <row r="49" spans="4:8" ht="18" customHeight="1" x14ac:dyDescent="0.2">
      <c r="D49" s="5"/>
      <c r="E49" s="60"/>
      <c r="G49" s="6"/>
      <c r="H49" s="6"/>
    </row>
    <row r="50" spans="4:8" ht="18" customHeight="1" x14ac:dyDescent="0.2">
      <c r="G50" s="6"/>
      <c r="H50" s="6"/>
    </row>
    <row r="51" spans="4:8" ht="18" customHeight="1" x14ac:dyDescent="0.2">
      <c r="D51" s="5"/>
      <c r="E51" s="60"/>
      <c r="G51" s="6"/>
      <c r="H51" s="6"/>
    </row>
    <row r="52" spans="4:8" ht="18" customHeight="1" x14ac:dyDescent="0.2">
      <c r="G52" s="6"/>
      <c r="H52" s="6"/>
    </row>
    <row r="53" spans="4:8" ht="18" customHeight="1" x14ac:dyDescent="0.2">
      <c r="D53" s="5"/>
      <c r="E53" s="60"/>
      <c r="G53" s="6"/>
      <c r="H53" s="6"/>
    </row>
    <row r="54" spans="4:8" ht="18" customHeight="1" x14ac:dyDescent="0.2">
      <c r="G54" s="6"/>
      <c r="H54" s="6"/>
    </row>
    <row r="55" spans="4:8" ht="18" customHeight="1" x14ac:dyDescent="0.2">
      <c r="D55" s="5"/>
      <c r="E55" s="60"/>
      <c r="G55" s="6"/>
      <c r="H55" s="6"/>
    </row>
    <row r="56" spans="4:8" ht="18" customHeight="1" x14ac:dyDescent="0.2">
      <c r="G56" s="6"/>
      <c r="H56" s="6"/>
    </row>
    <row r="57" spans="4:8" ht="18" customHeight="1" x14ac:dyDescent="0.2">
      <c r="G57" s="6"/>
      <c r="H57" s="6"/>
    </row>
    <row r="58" spans="4:8" ht="18" customHeight="1" x14ac:dyDescent="0.2">
      <c r="G58" s="6"/>
      <c r="H58" s="6"/>
    </row>
    <row r="59" spans="4:8" ht="18" customHeight="1" x14ac:dyDescent="0.2">
      <c r="D59" s="5"/>
      <c r="E59" s="60"/>
      <c r="G59" s="6"/>
      <c r="H59" s="6"/>
    </row>
    <row r="60" spans="4:8" ht="18" customHeight="1" x14ac:dyDescent="0.2">
      <c r="G60" s="6"/>
      <c r="H60" s="6"/>
    </row>
    <row r="61" spans="4:8" ht="18" customHeight="1" x14ac:dyDescent="0.2">
      <c r="G61" s="6"/>
      <c r="H61" s="6"/>
    </row>
    <row r="62" spans="4:8" ht="18" customHeight="1" x14ac:dyDescent="0.2">
      <c r="D62" s="5"/>
      <c r="E62" s="60"/>
      <c r="G62" s="6"/>
      <c r="H62" s="6"/>
    </row>
    <row r="63" spans="4:8" ht="18" customHeight="1" x14ac:dyDescent="0.2">
      <c r="G63" s="6"/>
      <c r="H63" s="6"/>
    </row>
    <row r="64" spans="4:8" ht="18" customHeight="1" x14ac:dyDescent="0.2">
      <c r="D64" s="5"/>
      <c r="E64" s="60"/>
      <c r="G64" s="6"/>
      <c r="H64" s="6"/>
    </row>
    <row r="65" spans="4:8" ht="18" customHeight="1" x14ac:dyDescent="0.2">
      <c r="G65" s="6"/>
      <c r="H65" s="6"/>
    </row>
    <row r="66" spans="4:8" ht="18" customHeight="1" x14ac:dyDescent="0.2">
      <c r="D66" s="5"/>
      <c r="E66" s="60"/>
      <c r="G66" s="6"/>
      <c r="H66" s="6"/>
    </row>
    <row r="67" spans="4:8" ht="18" customHeight="1" x14ac:dyDescent="0.2">
      <c r="G67" s="6"/>
      <c r="H67" s="6"/>
    </row>
    <row r="68" spans="4:8" ht="18" customHeight="1" x14ac:dyDescent="0.2">
      <c r="D68" s="5"/>
      <c r="E68" s="60"/>
      <c r="G68" s="6"/>
      <c r="H68" s="6"/>
    </row>
    <row r="69" spans="4:8" ht="18" customHeight="1" x14ac:dyDescent="0.2">
      <c r="G69" s="6"/>
      <c r="H69" s="6"/>
    </row>
    <row r="70" spans="4:8" ht="18" customHeight="1" x14ac:dyDescent="0.2">
      <c r="G70" s="6"/>
      <c r="H70" s="6"/>
    </row>
  </sheetData>
  <mergeCells count="2">
    <mergeCell ref="J3:J4"/>
    <mergeCell ref="H3:I3"/>
  </mergeCells>
  <phoneticPr fontId="14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8"/>
  <sheetViews>
    <sheetView workbookViewId="0">
      <selection activeCell="AB14" sqref="AB1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8.85546875" style="1" customWidth="1"/>
    <col min="5" max="5" width="5.7109375" style="6" customWidth="1"/>
    <col min="6" max="6" width="28.8554687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5.71093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4" customWidth="1"/>
    <col min="32" max="16384" width="11.28515625" style="1"/>
  </cols>
  <sheetData>
    <row r="1" spans="1:31" ht="18" customHeight="1" x14ac:dyDescent="0.3">
      <c r="A1" s="15" t="s">
        <v>103</v>
      </c>
      <c r="D1" s="15"/>
    </row>
    <row r="2" spans="1:31" ht="18" customHeight="1" thickBot="1" x14ac:dyDescent="0.25">
      <c r="A2" s="19"/>
      <c r="D2" s="19"/>
      <c r="E2" s="10"/>
      <c r="H2" s="279" t="s">
        <v>105</v>
      </c>
    </row>
    <row r="3" spans="1:31" ht="36" customHeight="1" thickBot="1" x14ac:dyDescent="0.3">
      <c r="A3" s="16" t="s">
        <v>60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  <c r="AC3" s="6"/>
      <c r="AD3" s="6"/>
      <c r="AE3" s="247"/>
    </row>
    <row r="4" spans="1:31" ht="61.5" customHeight="1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08" t="s">
        <v>98</v>
      </c>
      <c r="I4" s="254" t="s">
        <v>99</v>
      </c>
      <c r="J4" s="281"/>
      <c r="K4" s="167" t="s">
        <v>81</v>
      </c>
      <c r="L4" s="162" t="s">
        <v>82</v>
      </c>
      <c r="M4" s="162" t="s">
        <v>83</v>
      </c>
      <c r="N4" s="162" t="s">
        <v>97</v>
      </c>
      <c r="O4" s="162" t="s">
        <v>96</v>
      </c>
      <c r="P4" s="162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thickBot="1" x14ac:dyDescent="0.25">
      <c r="A5" s="91">
        <v>2</v>
      </c>
      <c r="B5" s="91">
        <v>600029069</v>
      </c>
      <c r="C5" s="91">
        <v>3458</v>
      </c>
      <c r="D5" s="65" t="s">
        <v>69</v>
      </c>
      <c r="E5" s="87">
        <v>3233</v>
      </c>
      <c r="F5" s="85" t="s">
        <v>69</v>
      </c>
      <c r="G5" s="173">
        <v>3250</v>
      </c>
      <c r="H5" s="172">
        <v>311</v>
      </c>
      <c r="I5" s="270">
        <v>32</v>
      </c>
      <c r="J5" s="272">
        <v>102</v>
      </c>
      <c r="K5" s="183">
        <f>IF(H5&gt;=0,VLOOKUP(H5,DDM_normativy!$A$5:$J$1505,3,0))</f>
        <v>140.40331799510153</v>
      </c>
      <c r="L5" s="183">
        <f>IF(I5&gt;=0,VLOOKUP(I5,DDM_normativy!$A$5:$J$1505,6,0))</f>
        <v>78.84491929780242</v>
      </c>
      <c r="M5" s="183">
        <f>IF(J5&gt;=0,VLOOKUP(J5,DDM_normativy!$A$5:$J$1505,9,0))</f>
        <v>315.37967719120968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R5" s="17"/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6664</v>
      </c>
      <c r="V5" s="158">
        <f>IFERROR(ROUND(12*1.348*(1/L5*S5+1/O5*T5)+Q5,0),"0")</f>
        <v>11088</v>
      </c>
      <c r="W5" s="188">
        <f>IFERROR(ROUND(12*1.348*(1/M5*S5+1/P5*T5)+Q5,0),"0")</f>
        <v>2777</v>
      </c>
      <c r="X5" s="130">
        <f>H5*U5+I5*V5+J5*W5</f>
        <v>2710574</v>
      </c>
      <c r="Y5" s="122">
        <f>ROUND((X5-AB5)/1.348,0)</f>
        <v>2008501</v>
      </c>
      <c r="Z5" s="122">
        <f>ROUND(X5-Y5-AA5-AB5,0)</f>
        <v>678873</v>
      </c>
      <c r="AA5" s="122">
        <f>ROUND(Y5*1%,0)</f>
        <v>20085</v>
      </c>
      <c r="AB5" s="186">
        <f>(H5+I5+J5)*Q5</f>
        <v>3115</v>
      </c>
      <c r="AC5" s="135">
        <f>SUM(AD5:AE5)</f>
        <v>4.49</v>
      </c>
      <c r="AD5" s="136">
        <f>ROUND(IFERROR(H5/K5,"0")+IFERROR(I5/L5,"0")+IFERROR(J5/M5,"0"),2)</f>
        <v>2.94</v>
      </c>
      <c r="AE5" s="137">
        <f>ROUND(IFERROR(H5/N5,"0")+IFERROR(I5/O5,"0")+IFERROR(J5/P5,"0"),2)</f>
        <v>1.55</v>
      </c>
    </row>
    <row r="6" spans="1:31" ht="18" customHeight="1" thickBot="1" x14ac:dyDescent="0.25">
      <c r="A6" s="93"/>
      <c r="B6" s="93"/>
      <c r="C6" s="93"/>
      <c r="D6" s="70" t="s">
        <v>3</v>
      </c>
      <c r="E6" s="71"/>
      <c r="F6" s="78"/>
      <c r="G6" s="174" t="s">
        <v>55</v>
      </c>
      <c r="H6" s="218">
        <f t="shared" ref="H6" si="0">SUM(H5)</f>
        <v>311</v>
      </c>
      <c r="I6" s="273">
        <f t="shared" ref="I6:J6" si="1">SUM(I5)</f>
        <v>32</v>
      </c>
      <c r="J6" s="274">
        <f t="shared" si="1"/>
        <v>102</v>
      </c>
      <c r="K6" s="148" t="s">
        <v>55</v>
      </c>
      <c r="L6" s="148" t="s">
        <v>55</v>
      </c>
      <c r="M6" s="148" t="s">
        <v>55</v>
      </c>
      <c r="N6" s="148" t="s">
        <v>55</v>
      </c>
      <c r="O6" s="148" t="s">
        <v>55</v>
      </c>
      <c r="P6" s="148" t="s">
        <v>55</v>
      </c>
      <c r="Q6" s="176" t="s">
        <v>55</v>
      </c>
      <c r="R6" s="17"/>
      <c r="S6" s="175" t="s">
        <v>55</v>
      </c>
      <c r="T6" s="215" t="s">
        <v>55</v>
      </c>
      <c r="U6" s="215" t="s">
        <v>55</v>
      </c>
      <c r="V6" s="216" t="s">
        <v>55</v>
      </c>
      <c r="W6" s="217" t="s">
        <v>55</v>
      </c>
      <c r="X6" s="196">
        <f t="shared" ref="X6:AE6" si="2">SUM(X5)</f>
        <v>2710574</v>
      </c>
      <c r="Y6" s="108">
        <f t="shared" si="2"/>
        <v>2008501</v>
      </c>
      <c r="Z6" s="108">
        <f t="shared" si="2"/>
        <v>678873</v>
      </c>
      <c r="AA6" s="108">
        <f t="shared" si="2"/>
        <v>20085</v>
      </c>
      <c r="AB6" s="195">
        <f t="shared" si="2"/>
        <v>3115</v>
      </c>
      <c r="AC6" s="143">
        <f t="shared" si="2"/>
        <v>4.49</v>
      </c>
      <c r="AD6" s="144">
        <f t="shared" si="2"/>
        <v>2.94</v>
      </c>
      <c r="AE6" s="146">
        <f t="shared" si="2"/>
        <v>1.55</v>
      </c>
    </row>
    <row r="7" spans="1:31" ht="18" customHeight="1" x14ac:dyDescent="0.2">
      <c r="C7" s="88"/>
      <c r="D7" s="11"/>
      <c r="E7" s="88"/>
      <c r="F7" s="11"/>
      <c r="G7" s="13"/>
      <c r="H7" s="13"/>
      <c r="S7" s="8"/>
      <c r="T7" s="8"/>
      <c r="U7" s="8"/>
      <c r="V7" s="145"/>
      <c r="W7" s="8"/>
      <c r="X7" s="194">
        <f>SUM(Y6:AB6)</f>
        <v>2710574</v>
      </c>
      <c r="Y7" s="8"/>
      <c r="Z7" s="8"/>
      <c r="AA7" s="8"/>
      <c r="AB7" s="8"/>
      <c r="AC7" s="187">
        <f>SUM(AD6:AE6)</f>
        <v>4.49</v>
      </c>
    </row>
    <row r="8" spans="1:31" ht="18" customHeight="1" x14ac:dyDescent="0.2">
      <c r="C8" s="88"/>
      <c r="D8" s="11"/>
      <c r="E8" s="88"/>
      <c r="F8" s="11"/>
      <c r="G8" s="13"/>
      <c r="H8" s="13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C9" s="88"/>
      <c r="D9" s="11"/>
      <c r="E9" s="88"/>
      <c r="F9" s="11"/>
      <c r="G9" s="13"/>
      <c r="H9" s="13"/>
      <c r="S9" s="18"/>
      <c r="T9" s="18"/>
      <c r="U9" s="18"/>
      <c r="V9" s="18"/>
      <c r="W9" s="18"/>
    </row>
    <row r="10" spans="1:31" ht="18" customHeight="1" x14ac:dyDescent="0.2">
      <c r="C10" s="88"/>
      <c r="D10" s="12"/>
      <c r="E10" s="89"/>
      <c r="F10" s="11"/>
      <c r="G10" s="13"/>
      <c r="H10" s="13"/>
      <c r="AC10" s="134"/>
      <c r="AD10" s="134"/>
    </row>
    <row r="11" spans="1:31" ht="18" customHeight="1" x14ac:dyDescent="0.2">
      <c r="C11" s="88"/>
      <c r="D11" s="11"/>
      <c r="E11" s="88"/>
      <c r="F11" s="11"/>
      <c r="G11" s="13"/>
      <c r="H11" s="13"/>
      <c r="AC11" s="134"/>
      <c r="AD11" s="134"/>
    </row>
    <row r="12" spans="1:31" ht="18" customHeight="1" x14ac:dyDescent="0.2">
      <c r="C12" s="88"/>
      <c r="D12" s="11"/>
      <c r="E12" s="88"/>
      <c r="F12" s="11"/>
      <c r="G12" s="13"/>
      <c r="H12" s="13"/>
      <c r="AC12" s="134"/>
      <c r="AD12" s="134"/>
    </row>
    <row r="13" spans="1:31" ht="18" customHeight="1" x14ac:dyDescent="0.2">
      <c r="C13" s="88"/>
      <c r="D13" s="12"/>
      <c r="E13" s="89"/>
      <c r="F13" s="11"/>
      <c r="G13" s="13"/>
      <c r="H13" s="13"/>
      <c r="AC13" s="134"/>
      <c r="AD13" s="134"/>
    </row>
    <row r="14" spans="1:31" ht="18" customHeight="1" x14ac:dyDescent="0.2">
      <c r="C14" s="88"/>
      <c r="D14" s="11"/>
      <c r="E14" s="88"/>
      <c r="F14" s="11"/>
      <c r="G14" s="13"/>
      <c r="H14" s="13"/>
      <c r="AC14" s="134"/>
      <c r="AD14" s="134"/>
    </row>
    <row r="15" spans="1:31" ht="18" customHeight="1" x14ac:dyDescent="0.2">
      <c r="C15" s="88"/>
      <c r="D15" s="12"/>
      <c r="E15" s="89"/>
      <c r="F15" s="11"/>
      <c r="G15" s="13"/>
      <c r="H15" s="13"/>
      <c r="AC15" s="134"/>
      <c r="AD15" s="134"/>
    </row>
    <row r="16" spans="1:31" ht="18" customHeight="1" x14ac:dyDescent="0.2">
      <c r="C16" s="88"/>
      <c r="D16" s="11"/>
      <c r="E16" s="88"/>
      <c r="F16" s="11"/>
      <c r="G16" s="13"/>
      <c r="H16" s="13"/>
      <c r="AC16" s="134"/>
      <c r="AD16" s="134"/>
    </row>
    <row r="17" spans="3:30" ht="18" customHeight="1" x14ac:dyDescent="0.2">
      <c r="C17" s="88"/>
      <c r="D17" s="11"/>
      <c r="E17" s="88"/>
      <c r="F17" s="11"/>
      <c r="G17" s="13"/>
      <c r="H17" s="13"/>
      <c r="AC17" s="134"/>
      <c r="AD17" s="134"/>
    </row>
    <row r="18" spans="3:30" ht="18" customHeight="1" x14ac:dyDescent="0.2">
      <c r="C18" s="88"/>
      <c r="D18" s="12"/>
      <c r="E18" s="89"/>
      <c r="F18" s="11"/>
      <c r="G18" s="13"/>
      <c r="H18" s="13"/>
    </row>
    <row r="19" spans="3:30" ht="18" customHeight="1" x14ac:dyDescent="0.2">
      <c r="C19" s="88"/>
      <c r="D19" s="11"/>
      <c r="E19" s="88"/>
      <c r="F19" s="11"/>
      <c r="G19" s="13"/>
      <c r="H19" s="13"/>
    </row>
    <row r="20" spans="3:30" ht="18" customHeight="1" x14ac:dyDescent="0.2">
      <c r="C20" s="88"/>
      <c r="D20" s="12"/>
      <c r="E20" s="89"/>
      <c r="F20" s="11"/>
      <c r="G20" s="13"/>
      <c r="H20" s="13"/>
    </row>
    <row r="21" spans="3:30" ht="18" customHeight="1" x14ac:dyDescent="0.2">
      <c r="C21" s="88"/>
      <c r="D21" s="11"/>
      <c r="E21" s="88"/>
      <c r="F21" s="11"/>
      <c r="G21" s="13"/>
      <c r="H21" s="13"/>
    </row>
    <row r="22" spans="3:30" ht="18" customHeight="1" x14ac:dyDescent="0.2">
      <c r="C22" s="88"/>
      <c r="D22" s="12"/>
      <c r="E22" s="89"/>
      <c r="F22" s="11"/>
      <c r="G22" s="13"/>
      <c r="H22" s="13"/>
    </row>
    <row r="23" spans="3:30" ht="18" customHeight="1" x14ac:dyDescent="0.2">
      <c r="C23" s="88"/>
      <c r="D23" s="11"/>
      <c r="E23" s="88"/>
      <c r="F23" s="11"/>
      <c r="G23" s="13"/>
      <c r="H23" s="13"/>
    </row>
    <row r="24" spans="3:30" ht="18" customHeight="1" x14ac:dyDescent="0.2">
      <c r="C24" s="88"/>
      <c r="D24" s="12"/>
      <c r="E24" s="89"/>
      <c r="F24" s="11"/>
      <c r="G24" s="13"/>
      <c r="H24" s="13"/>
    </row>
    <row r="25" spans="3:30" ht="18" customHeight="1" x14ac:dyDescent="0.2">
      <c r="C25" s="88"/>
      <c r="D25" s="11"/>
      <c r="E25" s="88"/>
      <c r="F25" s="11"/>
      <c r="G25" s="13"/>
      <c r="H25" s="13"/>
    </row>
    <row r="26" spans="3:30" ht="18" customHeight="1" x14ac:dyDescent="0.2">
      <c r="C26" s="88"/>
      <c r="D26" s="12"/>
      <c r="E26" s="89"/>
      <c r="F26" s="11"/>
      <c r="G26" s="13"/>
      <c r="H26" s="13"/>
    </row>
    <row r="27" spans="3:30" ht="18" customHeight="1" x14ac:dyDescent="0.2">
      <c r="C27" s="88"/>
      <c r="D27" s="11"/>
      <c r="E27" s="88"/>
      <c r="F27" s="11"/>
      <c r="G27" s="13"/>
      <c r="H27" s="13"/>
    </row>
    <row r="28" spans="3:30" ht="18" customHeight="1" x14ac:dyDescent="0.2">
      <c r="C28" s="88"/>
      <c r="D28" s="11"/>
      <c r="E28" s="88"/>
      <c r="F28" s="11"/>
      <c r="G28" s="13"/>
      <c r="H28" s="13"/>
    </row>
    <row r="29" spans="3:30" ht="18" customHeight="1" x14ac:dyDescent="0.2">
      <c r="C29" s="88"/>
      <c r="D29" s="12"/>
      <c r="E29" s="89"/>
      <c r="F29" s="11"/>
      <c r="G29" s="13"/>
      <c r="H29" s="13"/>
    </row>
    <row r="30" spans="3:30" ht="18" customHeight="1" x14ac:dyDescent="0.2">
      <c r="C30" s="88"/>
      <c r="D30" s="11"/>
      <c r="E30" s="88"/>
      <c r="F30" s="11"/>
      <c r="G30" s="13"/>
      <c r="H30" s="13"/>
    </row>
    <row r="31" spans="3:30" ht="18" customHeight="1" x14ac:dyDescent="0.2">
      <c r="C31" s="88"/>
      <c r="D31" s="11"/>
      <c r="E31" s="88"/>
      <c r="F31" s="11"/>
      <c r="G31" s="13"/>
      <c r="H31" s="13"/>
    </row>
    <row r="32" spans="3:30" ht="18" customHeight="1" x14ac:dyDescent="0.2">
      <c r="C32" s="88"/>
      <c r="D32" s="12"/>
      <c r="E32" s="89"/>
      <c r="F32" s="11"/>
      <c r="G32" s="13"/>
      <c r="H32" s="13"/>
    </row>
    <row r="33" spans="3:8" ht="18" customHeight="1" x14ac:dyDescent="0.2">
      <c r="C33" s="88"/>
      <c r="D33" s="11"/>
      <c r="E33" s="88"/>
      <c r="F33" s="11"/>
      <c r="G33" s="13"/>
      <c r="H33" s="13"/>
    </row>
    <row r="34" spans="3:8" ht="18" customHeight="1" x14ac:dyDescent="0.2">
      <c r="C34" s="88"/>
      <c r="D34" s="12"/>
      <c r="E34" s="89"/>
      <c r="F34" s="11"/>
      <c r="G34" s="13"/>
      <c r="H34" s="13"/>
    </row>
    <row r="35" spans="3:8" ht="18" customHeight="1" x14ac:dyDescent="0.2">
      <c r="C35" s="88"/>
      <c r="D35" s="11"/>
      <c r="E35" s="88"/>
      <c r="F35" s="11"/>
      <c r="G35" s="13"/>
      <c r="H35" s="13"/>
    </row>
    <row r="36" spans="3:8" ht="18" customHeight="1" x14ac:dyDescent="0.2">
      <c r="C36" s="88"/>
      <c r="D36" s="12"/>
      <c r="E36" s="89"/>
      <c r="F36" s="11"/>
      <c r="G36" s="13"/>
      <c r="H36" s="13"/>
    </row>
    <row r="37" spans="3:8" ht="18" customHeight="1" x14ac:dyDescent="0.2">
      <c r="C37" s="88"/>
      <c r="D37" s="11"/>
      <c r="E37" s="88"/>
      <c r="F37" s="11"/>
      <c r="G37" s="13"/>
      <c r="H37" s="13"/>
    </row>
    <row r="38" spans="3:8" ht="18" customHeight="1" x14ac:dyDescent="0.2">
      <c r="C38" s="92"/>
      <c r="D38" s="12"/>
      <c r="E38" s="89"/>
      <c r="F38" s="14"/>
      <c r="G38" s="13"/>
      <c r="H38" s="13"/>
    </row>
  </sheetData>
  <mergeCells count="2">
    <mergeCell ref="J3:J4"/>
    <mergeCell ref="H3:I3"/>
  </mergeCells>
  <phoneticPr fontId="14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8"/>
  <sheetViews>
    <sheetView topLeftCell="E1" workbookViewId="0">
      <selection activeCell="AB14" sqref="AB1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36.28515625" style="1" customWidth="1"/>
    <col min="5" max="5" width="5.7109375" style="6" customWidth="1"/>
    <col min="6" max="6" width="33.1406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4.14062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4" customWidth="1"/>
    <col min="32" max="36" width="7.7109375" style="1" customWidth="1"/>
    <col min="37" max="16384" width="11.28515625" style="1"/>
  </cols>
  <sheetData>
    <row r="1" spans="1:31" ht="18" customHeight="1" x14ac:dyDescent="0.3">
      <c r="A1" s="15" t="s">
        <v>103</v>
      </c>
      <c r="D1" s="15"/>
    </row>
    <row r="2" spans="1:31" ht="18" customHeight="1" thickBot="1" x14ac:dyDescent="0.25">
      <c r="A2" s="19"/>
      <c r="D2" s="19"/>
      <c r="E2" s="10"/>
      <c r="H2" s="279" t="s">
        <v>105</v>
      </c>
    </row>
    <row r="3" spans="1:31" ht="36" customHeight="1" thickBot="1" x14ac:dyDescent="0.3">
      <c r="A3" s="16" t="s">
        <v>61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  <c r="AC3" s="6"/>
      <c r="AD3" s="6"/>
      <c r="AE3" s="247"/>
    </row>
    <row r="4" spans="1:31" ht="60" customHeight="1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08" t="s">
        <v>98</v>
      </c>
      <c r="I4" s="254" t="s">
        <v>99</v>
      </c>
      <c r="J4" s="281"/>
      <c r="K4" s="167" t="s">
        <v>81</v>
      </c>
      <c r="L4" s="162" t="s">
        <v>82</v>
      </c>
      <c r="M4" s="162" t="s">
        <v>83</v>
      </c>
      <c r="N4" s="162" t="s">
        <v>97</v>
      </c>
      <c r="O4" s="162" t="s">
        <v>96</v>
      </c>
      <c r="P4" s="162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thickBot="1" x14ac:dyDescent="0.25">
      <c r="A5" s="111">
        <v>4</v>
      </c>
      <c r="B5" s="111">
        <v>600029051</v>
      </c>
      <c r="C5" s="111">
        <v>3456</v>
      </c>
      <c r="D5" s="123" t="s">
        <v>67</v>
      </c>
      <c r="E5" s="124">
        <v>3233</v>
      </c>
      <c r="F5" s="125" t="s">
        <v>70</v>
      </c>
      <c r="G5" s="177">
        <v>2200</v>
      </c>
      <c r="H5" s="172">
        <v>277</v>
      </c>
      <c r="I5" s="270">
        <v>17</v>
      </c>
      <c r="J5" s="272">
        <v>250</v>
      </c>
      <c r="K5" s="183">
        <f>IF(H5&gt;=0,VLOOKUP(H5,DDM_normativy!$A$5:$J$1505,3,0))</f>
        <v>129.42904543615714</v>
      </c>
      <c r="L5" s="183">
        <f>IF(I5&gt;=0,VLOOKUP(I5,DDM_normativy!$A$5:$J$1505,6,0))</f>
        <v>78.84491929780242</v>
      </c>
      <c r="M5" s="183">
        <f>IF(J5&gt;=0,VLOOKUP(J5,DDM_normativy!$A$5:$J$1505,9,0))</f>
        <v>383.06488216994171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R5" s="17"/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7092</v>
      </c>
      <c r="V5" s="158">
        <f>IFERROR(ROUND(12*1.348*(1/L5*S5+1/O5*T5)+Q5,0),"0")</f>
        <v>11088</v>
      </c>
      <c r="W5" s="188">
        <f>IFERROR(ROUND(12*1.348*(1/M5*S5+1/P5*T5)+Q5,0),"0")</f>
        <v>2380</v>
      </c>
      <c r="X5" s="130">
        <f>H5*U5+I5*V5+J5*W5</f>
        <v>2747980</v>
      </c>
      <c r="Y5" s="122">
        <f>ROUND((X5-AB5)/1.348,0)</f>
        <v>2035736</v>
      </c>
      <c r="Z5" s="122">
        <f>ROUND(X5-Y5-AA5-AB5,0)</f>
        <v>688079</v>
      </c>
      <c r="AA5" s="122">
        <f>ROUND(Y5*1%,0)</f>
        <v>20357</v>
      </c>
      <c r="AB5" s="186">
        <f>(H5+I5+J5)*Q5</f>
        <v>3808</v>
      </c>
      <c r="AC5" s="135">
        <f>SUM(AD5:AE5)</f>
        <v>4.54</v>
      </c>
      <c r="AD5" s="136">
        <f>ROUND(IFERROR(H5/K5,"0")+IFERROR(I5/L5,"0")+IFERROR(J5/M5,"0"),2)</f>
        <v>3.01</v>
      </c>
      <c r="AE5" s="137">
        <f>ROUND(IFERROR(H5/N5,"0")+IFERROR(I5/O5,"0")+IFERROR(J5/P5,"0"),2)</f>
        <v>1.53</v>
      </c>
    </row>
    <row r="6" spans="1:31" ht="18" customHeight="1" thickBot="1" x14ac:dyDescent="0.25">
      <c r="A6" s="93"/>
      <c r="B6" s="93"/>
      <c r="C6" s="93"/>
      <c r="D6" s="70" t="s">
        <v>3</v>
      </c>
      <c r="E6" s="71"/>
      <c r="F6" s="78"/>
      <c r="G6" s="174" t="s">
        <v>55</v>
      </c>
      <c r="H6" s="218">
        <f t="shared" ref="H6" si="0">SUM(H5)</f>
        <v>277</v>
      </c>
      <c r="I6" s="273">
        <f t="shared" ref="I6:J6" si="1">SUM(I5)</f>
        <v>17</v>
      </c>
      <c r="J6" s="274">
        <f t="shared" si="1"/>
        <v>250</v>
      </c>
      <c r="K6" s="178" t="s">
        <v>55</v>
      </c>
      <c r="L6" s="178" t="s">
        <v>55</v>
      </c>
      <c r="M6" s="178" t="s">
        <v>55</v>
      </c>
      <c r="N6" s="178" t="s">
        <v>55</v>
      </c>
      <c r="O6" s="178" t="s">
        <v>55</v>
      </c>
      <c r="P6" s="178" t="s">
        <v>55</v>
      </c>
      <c r="Q6" s="176" t="s">
        <v>55</v>
      </c>
      <c r="R6" s="17"/>
      <c r="S6" s="175" t="s">
        <v>55</v>
      </c>
      <c r="T6" s="215" t="s">
        <v>55</v>
      </c>
      <c r="U6" s="215" t="s">
        <v>55</v>
      </c>
      <c r="V6" s="216" t="s">
        <v>55</v>
      </c>
      <c r="W6" s="217" t="s">
        <v>55</v>
      </c>
      <c r="X6" s="196">
        <f t="shared" ref="X6:AE6" si="2">SUM(X5)</f>
        <v>2747980</v>
      </c>
      <c r="Y6" s="108">
        <f t="shared" si="2"/>
        <v>2035736</v>
      </c>
      <c r="Z6" s="108">
        <f t="shared" si="2"/>
        <v>688079</v>
      </c>
      <c r="AA6" s="108">
        <f t="shared" si="2"/>
        <v>20357</v>
      </c>
      <c r="AB6" s="120">
        <f t="shared" si="2"/>
        <v>3808</v>
      </c>
      <c r="AC6" s="143">
        <f t="shared" si="2"/>
        <v>4.54</v>
      </c>
      <c r="AD6" s="144">
        <f t="shared" si="2"/>
        <v>3.01</v>
      </c>
      <c r="AE6" s="146">
        <f t="shared" si="2"/>
        <v>1.53</v>
      </c>
    </row>
    <row r="7" spans="1:31" ht="18" customHeight="1" x14ac:dyDescent="0.2">
      <c r="C7" s="88"/>
      <c r="D7" s="11"/>
      <c r="E7" s="88"/>
      <c r="F7" s="11"/>
      <c r="G7" s="13"/>
      <c r="H7" s="13"/>
      <c r="S7" s="8"/>
      <c r="T7" s="8"/>
      <c r="U7" s="8"/>
      <c r="V7" s="145"/>
      <c r="W7" s="8"/>
      <c r="X7" s="194">
        <f>SUM(Y6:AB6)</f>
        <v>2747980</v>
      </c>
      <c r="Y7" s="8"/>
      <c r="Z7" s="8"/>
      <c r="AA7" s="8"/>
      <c r="AB7" s="8"/>
      <c r="AC7" s="187">
        <f>SUM(AD6:AE6)</f>
        <v>4.54</v>
      </c>
    </row>
    <row r="8" spans="1:31" ht="18" customHeight="1" x14ac:dyDescent="0.2">
      <c r="C8" s="88"/>
      <c r="D8" s="11"/>
      <c r="E8" s="88"/>
      <c r="F8" s="11"/>
      <c r="G8" s="13"/>
      <c r="H8" s="13"/>
      <c r="I8" s="7"/>
      <c r="J8" s="7"/>
      <c r="K8" s="7"/>
      <c r="L8" s="7"/>
      <c r="M8" s="7"/>
      <c r="N8" s="7"/>
      <c r="O8" s="7"/>
      <c r="P8" s="7"/>
      <c r="Q8" s="7"/>
    </row>
    <row r="9" spans="1:31" ht="18" customHeight="1" x14ac:dyDescent="0.2">
      <c r="C9" s="88"/>
      <c r="D9" s="11"/>
      <c r="E9" s="88"/>
      <c r="F9" s="11"/>
      <c r="G9" s="13"/>
      <c r="H9" s="13"/>
      <c r="S9" s="18"/>
      <c r="T9" s="18"/>
      <c r="U9" s="18"/>
      <c r="V9" s="18"/>
      <c r="W9" s="18"/>
    </row>
    <row r="10" spans="1:31" ht="18" customHeight="1" x14ac:dyDescent="0.2">
      <c r="C10" s="88"/>
      <c r="D10" s="12"/>
      <c r="E10" s="89"/>
      <c r="F10" s="11"/>
      <c r="G10" s="13"/>
      <c r="H10" s="13"/>
      <c r="AC10" s="134"/>
      <c r="AD10" s="134"/>
    </row>
    <row r="11" spans="1:31" ht="18" customHeight="1" x14ac:dyDescent="0.2">
      <c r="C11" s="88"/>
      <c r="D11" s="11"/>
      <c r="E11" s="88"/>
      <c r="F11" s="11"/>
      <c r="G11" s="13"/>
      <c r="H11" s="13"/>
      <c r="AC11" s="134"/>
      <c r="AD11" s="134"/>
    </row>
    <row r="12" spans="1:31" ht="18" customHeight="1" x14ac:dyDescent="0.2">
      <c r="C12" s="88"/>
      <c r="D12" s="11"/>
      <c r="E12" s="88"/>
      <c r="F12" s="11"/>
      <c r="G12" s="13"/>
      <c r="H12" s="13"/>
      <c r="AC12" s="134"/>
      <c r="AD12" s="134"/>
    </row>
    <row r="13" spans="1:31" ht="18" customHeight="1" x14ac:dyDescent="0.2">
      <c r="C13" s="88"/>
      <c r="D13" s="12"/>
      <c r="E13" s="89"/>
      <c r="F13" s="11"/>
      <c r="G13" s="13"/>
      <c r="H13" s="13"/>
      <c r="AC13" s="134"/>
      <c r="AD13" s="134"/>
    </row>
    <row r="14" spans="1:31" ht="18" customHeight="1" x14ac:dyDescent="0.2">
      <c r="C14" s="88"/>
      <c r="D14" s="11"/>
      <c r="E14" s="88"/>
      <c r="F14" s="11"/>
      <c r="G14" s="13"/>
      <c r="H14" s="13"/>
      <c r="AC14" s="134"/>
      <c r="AD14" s="134"/>
    </row>
    <row r="15" spans="1:31" ht="18" customHeight="1" x14ac:dyDescent="0.2">
      <c r="C15" s="88"/>
      <c r="D15" s="12"/>
      <c r="E15" s="89"/>
      <c r="F15" s="11"/>
      <c r="G15" s="13"/>
      <c r="H15" s="13"/>
      <c r="AC15" s="134"/>
      <c r="AD15" s="134"/>
    </row>
    <row r="16" spans="1:31" ht="18" customHeight="1" x14ac:dyDescent="0.2">
      <c r="C16" s="88"/>
      <c r="D16" s="11"/>
      <c r="E16" s="88"/>
      <c r="F16" s="11"/>
      <c r="G16" s="13"/>
      <c r="H16" s="13"/>
      <c r="AC16" s="134"/>
      <c r="AD16" s="134"/>
    </row>
    <row r="17" spans="3:30" ht="18" customHeight="1" x14ac:dyDescent="0.2">
      <c r="C17" s="88"/>
      <c r="D17" s="11"/>
      <c r="E17" s="88"/>
      <c r="F17" s="11"/>
      <c r="G17" s="13"/>
      <c r="H17" s="13"/>
      <c r="AC17" s="134"/>
      <c r="AD17" s="134"/>
    </row>
    <row r="18" spans="3:30" ht="18" customHeight="1" x14ac:dyDescent="0.2">
      <c r="C18" s="88"/>
      <c r="D18" s="12"/>
      <c r="E18" s="89"/>
      <c r="F18" s="11"/>
      <c r="G18" s="13"/>
      <c r="H18" s="13"/>
    </row>
    <row r="19" spans="3:30" ht="18" customHeight="1" x14ac:dyDescent="0.2">
      <c r="C19" s="88"/>
      <c r="D19" s="11"/>
      <c r="E19" s="88"/>
      <c r="F19" s="11"/>
      <c r="G19" s="13"/>
      <c r="H19" s="13"/>
    </row>
    <row r="20" spans="3:30" ht="18" customHeight="1" x14ac:dyDescent="0.2">
      <c r="C20" s="88"/>
      <c r="D20" s="12"/>
      <c r="E20" s="89"/>
      <c r="F20" s="11"/>
      <c r="G20" s="13"/>
      <c r="H20" s="13"/>
    </row>
    <row r="21" spans="3:30" ht="18" customHeight="1" x14ac:dyDescent="0.2">
      <c r="C21" s="88"/>
      <c r="D21" s="11"/>
      <c r="E21" s="88"/>
      <c r="F21" s="11"/>
      <c r="G21" s="13"/>
      <c r="H21" s="13"/>
    </row>
    <row r="22" spans="3:30" ht="18" customHeight="1" x14ac:dyDescent="0.2">
      <c r="C22" s="88"/>
      <c r="D22" s="12"/>
      <c r="E22" s="89"/>
      <c r="F22" s="11"/>
      <c r="G22" s="13"/>
      <c r="H22" s="13"/>
    </row>
    <row r="23" spans="3:30" ht="18" customHeight="1" x14ac:dyDescent="0.2">
      <c r="C23" s="88"/>
      <c r="D23" s="11"/>
      <c r="E23" s="88"/>
      <c r="F23" s="11"/>
      <c r="G23" s="13"/>
      <c r="H23" s="13"/>
    </row>
    <row r="24" spans="3:30" ht="18" customHeight="1" x14ac:dyDescent="0.2">
      <c r="C24" s="88"/>
      <c r="D24" s="12"/>
      <c r="E24" s="89"/>
      <c r="F24" s="11"/>
      <c r="G24" s="13"/>
      <c r="H24" s="13"/>
    </row>
    <row r="25" spans="3:30" ht="18" customHeight="1" x14ac:dyDescent="0.2">
      <c r="C25" s="88"/>
      <c r="D25" s="11"/>
      <c r="E25" s="88"/>
      <c r="F25" s="11"/>
      <c r="G25" s="13"/>
      <c r="H25" s="13"/>
    </row>
    <row r="26" spans="3:30" ht="18" customHeight="1" x14ac:dyDescent="0.2">
      <c r="C26" s="88"/>
      <c r="D26" s="12"/>
      <c r="E26" s="89"/>
      <c r="F26" s="11"/>
      <c r="G26" s="13"/>
      <c r="H26" s="13"/>
    </row>
    <row r="27" spans="3:30" ht="18" customHeight="1" x14ac:dyDescent="0.2">
      <c r="C27" s="88"/>
      <c r="D27" s="11"/>
      <c r="E27" s="88"/>
      <c r="F27" s="11"/>
      <c r="G27" s="13"/>
      <c r="H27" s="13"/>
    </row>
    <row r="28" spans="3:30" ht="18" customHeight="1" x14ac:dyDescent="0.2">
      <c r="C28" s="88"/>
      <c r="D28" s="11"/>
      <c r="E28" s="88"/>
      <c r="F28" s="11"/>
      <c r="G28" s="13"/>
      <c r="H28" s="13"/>
    </row>
    <row r="29" spans="3:30" ht="18" customHeight="1" x14ac:dyDescent="0.2">
      <c r="C29" s="88"/>
      <c r="D29" s="12"/>
      <c r="E29" s="89"/>
      <c r="F29" s="11"/>
      <c r="G29" s="13"/>
      <c r="H29" s="13"/>
    </row>
    <row r="30" spans="3:30" ht="18" customHeight="1" x14ac:dyDescent="0.2">
      <c r="C30" s="88"/>
      <c r="D30" s="11"/>
      <c r="E30" s="88"/>
      <c r="F30" s="11"/>
      <c r="G30" s="13"/>
      <c r="H30" s="13"/>
    </row>
    <row r="31" spans="3:30" ht="18" customHeight="1" x14ac:dyDescent="0.2">
      <c r="C31" s="88"/>
      <c r="D31" s="11"/>
      <c r="E31" s="88"/>
      <c r="F31" s="11"/>
      <c r="G31" s="13"/>
      <c r="H31" s="13"/>
    </row>
    <row r="32" spans="3:30" ht="18" customHeight="1" x14ac:dyDescent="0.2">
      <c r="C32" s="88"/>
      <c r="D32" s="12"/>
      <c r="E32" s="89"/>
      <c r="F32" s="11"/>
      <c r="G32" s="13"/>
      <c r="H32" s="13"/>
    </row>
    <row r="33" spans="3:8" ht="18" customHeight="1" x14ac:dyDescent="0.2">
      <c r="C33" s="88"/>
      <c r="D33" s="11"/>
      <c r="E33" s="88"/>
      <c r="F33" s="11"/>
      <c r="G33" s="13"/>
      <c r="H33" s="13"/>
    </row>
    <row r="34" spans="3:8" ht="18" customHeight="1" x14ac:dyDescent="0.2">
      <c r="C34" s="88"/>
      <c r="D34" s="12"/>
      <c r="E34" s="89"/>
      <c r="F34" s="11"/>
      <c r="G34" s="13"/>
      <c r="H34" s="13"/>
    </row>
    <row r="35" spans="3:8" ht="18" customHeight="1" x14ac:dyDescent="0.2">
      <c r="C35" s="88"/>
      <c r="D35" s="11"/>
      <c r="E35" s="88"/>
      <c r="F35" s="11"/>
      <c r="G35" s="13"/>
      <c r="H35" s="13"/>
    </row>
    <row r="36" spans="3:8" ht="18" customHeight="1" x14ac:dyDescent="0.2">
      <c r="C36" s="88"/>
      <c r="D36" s="12"/>
      <c r="E36" s="89"/>
      <c r="F36" s="11"/>
      <c r="G36" s="13"/>
      <c r="H36" s="13"/>
    </row>
    <row r="37" spans="3:8" ht="18" customHeight="1" x14ac:dyDescent="0.2">
      <c r="C37" s="88"/>
      <c r="D37" s="11"/>
      <c r="E37" s="88"/>
      <c r="F37" s="11"/>
      <c r="G37" s="13"/>
      <c r="H37" s="13"/>
    </row>
    <row r="38" spans="3:8" ht="18" customHeight="1" x14ac:dyDescent="0.2">
      <c r="C38" s="92"/>
      <c r="D38" s="12"/>
      <c r="E38" s="89"/>
      <c r="F38" s="14"/>
      <c r="G38" s="13"/>
      <c r="H38" s="13"/>
    </row>
  </sheetData>
  <mergeCells count="2">
    <mergeCell ref="J3:J4"/>
    <mergeCell ref="H3:I3"/>
  </mergeCells>
  <phoneticPr fontId="14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/>
  <dimension ref="A1:AE71"/>
  <sheetViews>
    <sheetView workbookViewId="0">
      <selection activeCell="AB14" sqref="AB1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33.140625" style="1" customWidth="1"/>
    <col min="5" max="5" width="5.7109375" style="6" customWidth="1"/>
    <col min="6" max="6" width="33.1406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4.855468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4" customWidth="1"/>
    <col min="32" max="37" width="7.7109375" style="1" customWidth="1"/>
    <col min="38" max="16384" width="11.28515625" style="1"/>
  </cols>
  <sheetData>
    <row r="1" spans="1:31" ht="18" customHeight="1" x14ac:dyDescent="0.3">
      <c r="A1" s="15" t="s">
        <v>103</v>
      </c>
      <c r="D1" s="15"/>
    </row>
    <row r="2" spans="1:31" ht="18" customHeight="1" thickBot="1" x14ac:dyDescent="0.25">
      <c r="A2" s="19"/>
      <c r="D2" s="19"/>
      <c r="E2" s="10"/>
      <c r="H2" s="279" t="s">
        <v>105</v>
      </c>
    </row>
    <row r="3" spans="1:31" ht="36" customHeight="1" thickBot="1" x14ac:dyDescent="0.3">
      <c r="A3" s="16" t="s">
        <v>47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  <c r="AC3" s="6"/>
      <c r="AD3" s="6"/>
      <c r="AE3" s="247"/>
    </row>
    <row r="4" spans="1:31" ht="60" customHeight="1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08" t="s">
        <v>98</v>
      </c>
      <c r="I4" s="254" t="s">
        <v>99</v>
      </c>
      <c r="J4" s="281"/>
      <c r="K4" s="167" t="s">
        <v>81</v>
      </c>
      <c r="L4" s="162" t="s">
        <v>82</v>
      </c>
      <c r="M4" s="162" t="s">
        <v>83</v>
      </c>
      <c r="N4" s="162" t="s">
        <v>97</v>
      </c>
      <c r="O4" s="162" t="s">
        <v>96</v>
      </c>
      <c r="P4" s="162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x14ac:dyDescent="0.2">
      <c r="A5" s="132">
        <v>1</v>
      </c>
      <c r="B5" s="131">
        <v>600075184</v>
      </c>
      <c r="C5" s="126">
        <v>4476</v>
      </c>
      <c r="D5" s="127" t="s">
        <v>77</v>
      </c>
      <c r="E5" s="128">
        <v>3233</v>
      </c>
      <c r="F5" s="129" t="s">
        <v>6</v>
      </c>
      <c r="G5" s="219">
        <v>6370</v>
      </c>
      <c r="H5" s="130">
        <v>804</v>
      </c>
      <c r="I5" s="275">
        <v>195</v>
      </c>
      <c r="J5" s="259">
        <v>600</v>
      </c>
      <c r="K5" s="183">
        <f>IF(H5&gt;=0,VLOOKUP(H5,DDM_normativy!$A$5:$J$1505,3,0))</f>
        <v>200.36359461282024</v>
      </c>
      <c r="L5" s="183">
        <f>IF(I5&gt;=0,VLOOKUP(I5,DDM_normativy!$A$5:$J$1505,6,0))</f>
        <v>78.84491929780242</v>
      </c>
      <c r="M5" s="183">
        <f>IF(J5&gt;=0,VLOOKUP(J5,DDM_normativy!$A$5:$J$1505,9,0))</f>
        <v>592.72958114677442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R5" s="17"/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5153</v>
      </c>
      <c r="V5" s="158">
        <f>IFERROR(ROUND(12*1.348*(1/L5*S5+1/O5*T5)+Q5,0),"0")</f>
        <v>11088</v>
      </c>
      <c r="W5" s="188">
        <f>IFERROR(ROUND(12*1.348*(1/M5*S5+1/P5*T5)+Q5,0),"0")</f>
        <v>1726</v>
      </c>
      <c r="X5" s="130">
        <f>H5*U5+I5*V5+J5*W5</f>
        <v>7340772</v>
      </c>
      <c r="Y5" s="122">
        <f>ROUND((X5-AB5)/1.348,0)</f>
        <v>5437373</v>
      </c>
      <c r="Z5" s="122">
        <f>ROUND(X5-Y5-AA5-AB5,0)</f>
        <v>1837832</v>
      </c>
      <c r="AA5" s="122">
        <f>ROUND(Y5*1%,0)</f>
        <v>54374</v>
      </c>
      <c r="AB5" s="186">
        <f>(H5+I5+J5)*Q5</f>
        <v>11193</v>
      </c>
      <c r="AC5" s="236">
        <f>SUM(AD5:AE5)</f>
        <v>12.55</v>
      </c>
      <c r="AD5" s="237">
        <f>ROUND(IFERROR(H5/K5,"0")+IFERROR(I5/L5,"0")+IFERROR(J5/M5,"0"),2)</f>
        <v>7.5</v>
      </c>
      <c r="AE5" s="137">
        <f>ROUND(IFERROR(H5/N5,"0")+IFERROR(I5/O5,"0")+IFERROR(J5/P5,"0"),2)</f>
        <v>5.05</v>
      </c>
    </row>
    <row r="6" spans="1:31" ht="18" customHeight="1" thickBot="1" x14ac:dyDescent="0.25">
      <c r="A6" s="151">
        <v>37</v>
      </c>
      <c r="B6" s="152">
        <v>600074935</v>
      </c>
      <c r="C6" s="153">
        <v>4467</v>
      </c>
      <c r="D6" s="65" t="s">
        <v>63</v>
      </c>
      <c r="E6" s="86">
        <v>3233</v>
      </c>
      <c r="F6" s="112" t="s">
        <v>57</v>
      </c>
      <c r="G6" s="220">
        <v>2280</v>
      </c>
      <c r="H6" s="169">
        <v>114</v>
      </c>
      <c r="I6" s="276">
        <v>58</v>
      </c>
      <c r="J6" s="261">
        <v>70</v>
      </c>
      <c r="K6" s="183">
        <f>IF(H6&gt;=0,VLOOKUP(H6,DDM_normativy!$A$5:$J$1505,3,0))</f>
        <v>98.556149122253018</v>
      </c>
      <c r="L6" s="183">
        <f>IF(I6&gt;=0,VLOOKUP(I6,DDM_normativy!$A$5:$J$1505,6,0))</f>
        <v>78.84491929780242</v>
      </c>
      <c r="M6" s="183">
        <f>IF(J6&gt;=0,VLOOKUP(J6,DDM_normativy!$A$5:$J$1505,9,0))</f>
        <v>315.37967719120968</v>
      </c>
      <c r="N6" s="183">
        <f>IF(H6&gt;=0,VLOOKUP(H6,DDM_normativy!$A$5:$J$1505,4,0))</f>
        <v>248.14226905861406</v>
      </c>
      <c r="O6" s="183">
        <f>IF(I6&gt;=0,VLOOKUP(I6,DDM_normativy!$A$5:$J$1505,7,0))</f>
        <v>190.87866850662618</v>
      </c>
      <c r="P6" s="183">
        <f>IF(J6&gt;=0,VLOOKUP(J6,DDM_normativy!$A$5:$J$1505,10,0))</f>
        <v>763.51467402650474</v>
      </c>
      <c r="Q6" s="168">
        <f>DDM_normativy!$M$5</f>
        <v>7</v>
      </c>
      <c r="R6" s="17"/>
      <c r="S6" s="130">
        <f>DDM_normativy!$M$3</f>
        <v>43826</v>
      </c>
      <c r="T6" s="158">
        <f>DDM_normativy!$M$4</f>
        <v>24661</v>
      </c>
      <c r="U6" s="158">
        <f>IFERROR(ROUND(12*1.348*(1/K6*S6+1/N6*T6)+Q6,0),"0")</f>
        <v>8808</v>
      </c>
      <c r="V6" s="158">
        <f>IFERROR(ROUND(12*1.348*(1/L6*S6+1/O6*T6)+Q6,0),"0")</f>
        <v>11088</v>
      </c>
      <c r="W6" s="188">
        <f>IFERROR(ROUND(12*1.348*(1/M6*S6+1/P6*T6)+Q6,0),"0")</f>
        <v>2777</v>
      </c>
      <c r="X6" s="130">
        <f>H6*U6+I6*V6+J6*W6</f>
        <v>1841606</v>
      </c>
      <c r="Y6" s="122">
        <f>ROUND((X6-AB6)/1.348,0)</f>
        <v>1364920</v>
      </c>
      <c r="Z6" s="122">
        <f>ROUND(X6-Y6-AA6-AB6,0)</f>
        <v>461343</v>
      </c>
      <c r="AA6" s="122">
        <f>ROUND(Y6*1%,0)</f>
        <v>13649</v>
      </c>
      <c r="AB6" s="186">
        <f>(H6+I6+J6)*Q6</f>
        <v>1694</v>
      </c>
      <c r="AC6" s="198">
        <f>SUM(AD6:AE6)</f>
        <v>2.96</v>
      </c>
      <c r="AD6" s="136">
        <f>ROUND(IFERROR(H6/K6,"0")+IFERROR(I6/L6,"0")+IFERROR(J6/M6,"0"),2)</f>
        <v>2.11</v>
      </c>
      <c r="AE6" s="137">
        <f>ROUND(IFERROR(H6/N6,"0")+IFERROR(I6/O6,"0")+IFERROR(J6/P6,"0"),2)</f>
        <v>0.85</v>
      </c>
    </row>
    <row r="7" spans="1:31" ht="18" customHeight="1" thickBot="1" x14ac:dyDescent="0.25">
      <c r="A7" s="154"/>
      <c r="B7" s="155"/>
      <c r="C7" s="154"/>
      <c r="D7" s="70" t="s">
        <v>3</v>
      </c>
      <c r="E7" s="71"/>
      <c r="F7" s="72"/>
      <c r="G7" s="165" t="s">
        <v>55</v>
      </c>
      <c r="H7" s="163">
        <f t="shared" ref="H7" si="0">SUM(H5,H6)</f>
        <v>918</v>
      </c>
      <c r="I7" s="271">
        <f t="shared" ref="I7:J7" si="1">SUM(I5,I6)</f>
        <v>253</v>
      </c>
      <c r="J7" s="262">
        <f t="shared" si="1"/>
        <v>670</v>
      </c>
      <c r="K7" s="171" t="s">
        <v>55</v>
      </c>
      <c r="L7" s="171" t="s">
        <v>55</v>
      </c>
      <c r="M7" s="171" t="s">
        <v>55</v>
      </c>
      <c r="N7" s="171" t="s">
        <v>55</v>
      </c>
      <c r="O7" s="171" t="s">
        <v>55</v>
      </c>
      <c r="P7" s="171" t="s">
        <v>55</v>
      </c>
      <c r="Q7" s="179" t="s">
        <v>55</v>
      </c>
      <c r="R7" s="17"/>
      <c r="S7" s="175" t="s">
        <v>55</v>
      </c>
      <c r="T7" s="215" t="s">
        <v>55</v>
      </c>
      <c r="U7" s="215" t="s">
        <v>55</v>
      </c>
      <c r="V7" s="216" t="s">
        <v>55</v>
      </c>
      <c r="W7" s="217" t="s">
        <v>55</v>
      </c>
      <c r="X7" s="196">
        <f t="shared" ref="X7:AE7" si="2">SUM(X5:X6)</f>
        <v>9182378</v>
      </c>
      <c r="Y7" s="108">
        <f t="shared" si="2"/>
        <v>6802293</v>
      </c>
      <c r="Z7" s="108">
        <f t="shared" si="2"/>
        <v>2299175</v>
      </c>
      <c r="AA7" s="108">
        <f t="shared" si="2"/>
        <v>68023</v>
      </c>
      <c r="AB7" s="120">
        <f t="shared" si="2"/>
        <v>12887</v>
      </c>
      <c r="AC7" s="197">
        <f t="shared" si="2"/>
        <v>15.510000000000002</v>
      </c>
      <c r="AD7" s="144">
        <f t="shared" si="2"/>
        <v>9.61</v>
      </c>
      <c r="AE7" s="146">
        <f t="shared" si="2"/>
        <v>5.8999999999999995</v>
      </c>
    </row>
    <row r="8" spans="1:31" ht="18" customHeight="1" x14ac:dyDescent="0.2">
      <c r="G8" s="6"/>
      <c r="H8" s="6"/>
      <c r="K8" s="6"/>
      <c r="L8" s="6"/>
      <c r="M8" s="6"/>
      <c r="N8" s="6"/>
      <c r="O8" s="6"/>
      <c r="P8" s="6"/>
      <c r="Q8" s="6"/>
      <c r="V8" s="18"/>
      <c r="X8" s="149">
        <f>SUM(Y7:AB7)</f>
        <v>9182378</v>
      </c>
      <c r="AC8" s="12">
        <f>SUM(AD7:AE7)</f>
        <v>15.509999999999998</v>
      </c>
    </row>
    <row r="9" spans="1:31" ht="18" customHeight="1" x14ac:dyDescent="0.2">
      <c r="G9" s="6"/>
      <c r="H9" s="6"/>
    </row>
    <row r="10" spans="1:31" ht="18" customHeight="1" x14ac:dyDescent="0.2">
      <c r="G10" s="6"/>
      <c r="H10" s="6"/>
      <c r="S10" s="18"/>
      <c r="T10" s="18"/>
      <c r="U10" s="18"/>
      <c r="V10" s="18"/>
      <c r="W10" s="18"/>
      <c r="AC10" s="134"/>
      <c r="AD10" s="134"/>
    </row>
    <row r="11" spans="1:31" ht="18" customHeight="1" x14ac:dyDescent="0.2">
      <c r="G11" s="6"/>
      <c r="H11" s="6"/>
      <c r="AC11" s="134"/>
      <c r="AD11" s="134"/>
    </row>
    <row r="12" spans="1:31" ht="18" customHeight="1" x14ac:dyDescent="0.2">
      <c r="G12" s="6"/>
      <c r="H12" s="6"/>
      <c r="AC12" s="134"/>
      <c r="AD12" s="134"/>
    </row>
    <row r="13" spans="1:31" ht="18" customHeight="1" x14ac:dyDescent="0.2">
      <c r="G13" s="6"/>
      <c r="H13" s="6"/>
      <c r="S13" s="18"/>
      <c r="T13" s="18"/>
      <c r="U13" s="18"/>
      <c r="V13" s="18"/>
      <c r="W13" s="18"/>
      <c r="AC13" s="134"/>
      <c r="AD13" s="134"/>
    </row>
    <row r="14" spans="1:31" ht="18" customHeight="1" x14ac:dyDescent="0.2">
      <c r="G14" s="6"/>
      <c r="H14" s="6"/>
      <c r="AC14" s="134"/>
      <c r="AD14" s="134"/>
    </row>
    <row r="15" spans="1:31" ht="18" customHeight="1" x14ac:dyDescent="0.2">
      <c r="D15" s="5"/>
      <c r="E15" s="60"/>
      <c r="G15" s="6"/>
      <c r="H15" s="6"/>
      <c r="AC15" s="134"/>
      <c r="AD15" s="134"/>
    </row>
    <row r="16" spans="1:31" ht="18" customHeight="1" x14ac:dyDescent="0.2">
      <c r="G16" s="6"/>
      <c r="H16" s="6"/>
      <c r="AC16" s="134"/>
      <c r="AD16" s="134"/>
    </row>
    <row r="17" spans="4:30" ht="18" customHeight="1" x14ac:dyDescent="0.2">
      <c r="D17" s="5"/>
      <c r="E17" s="60"/>
      <c r="G17" s="6"/>
      <c r="H17" s="6"/>
      <c r="AC17" s="134"/>
      <c r="AD17" s="134"/>
    </row>
    <row r="18" spans="4:30" ht="18" customHeight="1" x14ac:dyDescent="0.2">
      <c r="G18" s="6"/>
      <c r="H18" s="6"/>
    </row>
    <row r="19" spans="4:30" ht="18" customHeight="1" x14ac:dyDescent="0.2">
      <c r="D19" s="5"/>
      <c r="E19" s="60"/>
      <c r="G19" s="6"/>
      <c r="H19" s="6"/>
    </row>
    <row r="20" spans="4:30" ht="18" customHeight="1" x14ac:dyDescent="0.2"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D24" s="5"/>
      <c r="E24" s="60"/>
      <c r="G24" s="6"/>
      <c r="H24" s="6"/>
    </row>
    <row r="25" spans="4:30" ht="18" customHeight="1" x14ac:dyDescent="0.2">
      <c r="G25" s="6"/>
      <c r="H25" s="6"/>
    </row>
    <row r="26" spans="4:30" ht="18" customHeight="1" x14ac:dyDescent="0.2">
      <c r="G26" s="6"/>
      <c r="H26" s="6"/>
    </row>
    <row r="27" spans="4:30" ht="18" customHeight="1" x14ac:dyDescent="0.2">
      <c r="D27" s="5"/>
      <c r="E27" s="60"/>
      <c r="G27" s="6"/>
      <c r="H27" s="6"/>
    </row>
    <row r="28" spans="4:30" ht="18" customHeight="1" x14ac:dyDescent="0.2">
      <c r="G28" s="6"/>
      <c r="H28" s="6"/>
    </row>
    <row r="29" spans="4:30" ht="18" customHeight="1" x14ac:dyDescent="0.2">
      <c r="D29" s="5"/>
      <c r="E29" s="60"/>
      <c r="G29" s="6"/>
      <c r="H29" s="6"/>
    </row>
    <row r="30" spans="4:30" ht="18" customHeight="1" x14ac:dyDescent="0.2">
      <c r="G30" s="6"/>
      <c r="H30" s="6"/>
    </row>
    <row r="31" spans="4:30" ht="18" customHeight="1" x14ac:dyDescent="0.2">
      <c r="D31" s="5"/>
      <c r="E31" s="60"/>
      <c r="G31" s="6"/>
      <c r="H31" s="6"/>
    </row>
    <row r="32" spans="4:30" ht="18" customHeight="1" x14ac:dyDescent="0.2">
      <c r="G32" s="6"/>
      <c r="H32" s="6"/>
    </row>
    <row r="33" spans="4:8" ht="18" customHeight="1" x14ac:dyDescent="0.2">
      <c r="D33" s="5"/>
      <c r="E33" s="60"/>
      <c r="G33" s="6"/>
      <c r="H33" s="6"/>
    </row>
    <row r="34" spans="4:8" ht="18" customHeight="1" x14ac:dyDescent="0.2">
      <c r="G34" s="6"/>
      <c r="H34" s="6"/>
    </row>
    <row r="35" spans="4:8" ht="18" customHeight="1" x14ac:dyDescent="0.2">
      <c r="G35" s="6"/>
      <c r="H35" s="6"/>
    </row>
    <row r="36" spans="4:8" ht="18" customHeight="1" x14ac:dyDescent="0.2">
      <c r="D36" s="5"/>
      <c r="E36" s="60"/>
      <c r="G36" s="6"/>
      <c r="H36" s="6"/>
    </row>
    <row r="37" spans="4:8" ht="18" customHeight="1" x14ac:dyDescent="0.2">
      <c r="G37" s="6"/>
      <c r="H37" s="6"/>
    </row>
    <row r="38" spans="4:8" ht="18" customHeight="1" x14ac:dyDescent="0.2">
      <c r="D38" s="5"/>
      <c r="E38" s="60"/>
      <c r="G38" s="6"/>
      <c r="H38" s="6"/>
    </row>
    <row r="39" spans="4:8" ht="18" customHeight="1" x14ac:dyDescent="0.2">
      <c r="G39" s="6"/>
      <c r="H39" s="6"/>
    </row>
    <row r="40" spans="4:8" ht="18" customHeight="1" x14ac:dyDescent="0.2">
      <c r="D40" s="5"/>
      <c r="E40" s="60"/>
      <c r="G40" s="6"/>
      <c r="H40" s="6"/>
    </row>
    <row r="41" spans="4:8" ht="18" customHeight="1" x14ac:dyDescent="0.2">
      <c r="G41" s="6"/>
      <c r="H41" s="6"/>
    </row>
    <row r="42" spans="4:8" ht="18" customHeight="1" x14ac:dyDescent="0.2">
      <c r="G42" s="6"/>
      <c r="H42" s="6"/>
    </row>
    <row r="43" spans="4:8" ht="18" customHeight="1" x14ac:dyDescent="0.2">
      <c r="G43" s="6"/>
      <c r="H43" s="6"/>
    </row>
    <row r="44" spans="4:8" ht="18" customHeight="1" x14ac:dyDescent="0.2">
      <c r="G44" s="6"/>
      <c r="H44" s="6"/>
    </row>
    <row r="45" spans="4:8" ht="18" customHeight="1" x14ac:dyDescent="0.2">
      <c r="G45" s="6"/>
      <c r="H45" s="6"/>
    </row>
    <row r="46" spans="4:8" ht="18" customHeight="1" x14ac:dyDescent="0.2">
      <c r="D46" s="5"/>
      <c r="E46" s="60"/>
      <c r="G46" s="6"/>
      <c r="H46" s="6"/>
    </row>
    <row r="47" spans="4:8" ht="18" customHeight="1" x14ac:dyDescent="0.2">
      <c r="G47" s="6"/>
      <c r="H47" s="6"/>
    </row>
    <row r="48" spans="4:8" ht="18" customHeight="1" x14ac:dyDescent="0.2">
      <c r="D48" s="5"/>
      <c r="E48" s="60"/>
      <c r="G48" s="6"/>
      <c r="H48" s="6"/>
    </row>
    <row r="49" spans="4:8" ht="18" customHeight="1" x14ac:dyDescent="0.2">
      <c r="G49" s="6"/>
      <c r="H49" s="6"/>
    </row>
    <row r="50" spans="4:8" ht="18" customHeight="1" x14ac:dyDescent="0.2">
      <c r="D50" s="5"/>
      <c r="E50" s="60"/>
      <c r="G50" s="6"/>
      <c r="H50" s="6"/>
    </row>
    <row r="51" spans="4:8" ht="18" customHeight="1" x14ac:dyDescent="0.2">
      <c r="G51" s="6"/>
      <c r="H51" s="6"/>
    </row>
    <row r="52" spans="4:8" ht="18" customHeight="1" x14ac:dyDescent="0.2">
      <c r="D52" s="5"/>
      <c r="E52" s="60"/>
      <c r="G52" s="6"/>
      <c r="H52" s="6"/>
    </row>
    <row r="53" spans="4:8" ht="18" customHeight="1" x14ac:dyDescent="0.2">
      <c r="G53" s="6"/>
      <c r="H53" s="6"/>
    </row>
    <row r="54" spans="4:8" ht="18" customHeight="1" x14ac:dyDescent="0.2">
      <c r="D54" s="5"/>
      <c r="E54" s="60"/>
      <c r="G54" s="6"/>
      <c r="H54" s="6"/>
    </row>
    <row r="55" spans="4:8" ht="18" customHeight="1" x14ac:dyDescent="0.2">
      <c r="G55" s="6"/>
      <c r="H55" s="6"/>
    </row>
    <row r="56" spans="4:8" ht="18" customHeight="1" x14ac:dyDescent="0.2">
      <c r="D56" s="5"/>
      <c r="E56" s="60"/>
      <c r="G56" s="6"/>
      <c r="H56" s="6"/>
    </row>
    <row r="57" spans="4:8" ht="18" customHeight="1" x14ac:dyDescent="0.2">
      <c r="G57" s="6"/>
      <c r="H57" s="6"/>
    </row>
    <row r="58" spans="4:8" ht="18" customHeight="1" x14ac:dyDescent="0.2">
      <c r="G58" s="6"/>
      <c r="H58" s="6"/>
    </row>
    <row r="59" spans="4:8" ht="18" customHeight="1" x14ac:dyDescent="0.2">
      <c r="G59" s="6"/>
      <c r="H59" s="6"/>
    </row>
    <row r="60" spans="4:8" ht="18" customHeight="1" x14ac:dyDescent="0.2">
      <c r="D60" s="5"/>
      <c r="E60" s="60"/>
      <c r="G60" s="6"/>
      <c r="H60" s="6"/>
    </row>
    <row r="61" spans="4:8" ht="18" customHeight="1" x14ac:dyDescent="0.2">
      <c r="G61" s="6"/>
      <c r="H61" s="6"/>
    </row>
    <row r="62" spans="4:8" ht="18" customHeight="1" x14ac:dyDescent="0.2">
      <c r="G62" s="6"/>
      <c r="H62" s="6"/>
    </row>
    <row r="63" spans="4:8" ht="18" customHeight="1" x14ac:dyDescent="0.2">
      <c r="D63" s="5"/>
      <c r="E63" s="60"/>
      <c r="G63" s="6"/>
      <c r="H63" s="6"/>
    </row>
    <row r="64" spans="4:8" ht="18" customHeight="1" x14ac:dyDescent="0.2">
      <c r="G64" s="6"/>
      <c r="H64" s="6"/>
    </row>
    <row r="65" spans="4:8" ht="18" customHeight="1" x14ac:dyDescent="0.2">
      <c r="D65" s="5"/>
      <c r="E65" s="60"/>
      <c r="G65" s="6"/>
      <c r="H65" s="6"/>
    </row>
    <row r="66" spans="4:8" ht="18" customHeight="1" x14ac:dyDescent="0.2">
      <c r="G66" s="6"/>
      <c r="H66" s="6"/>
    </row>
    <row r="67" spans="4:8" ht="18" customHeight="1" x14ac:dyDescent="0.2">
      <c r="D67" s="5"/>
      <c r="E67" s="60"/>
      <c r="G67" s="6"/>
      <c r="H67" s="6"/>
    </row>
    <row r="68" spans="4:8" ht="18" customHeight="1" x14ac:dyDescent="0.2">
      <c r="G68" s="6"/>
      <c r="H68" s="6"/>
    </row>
    <row r="69" spans="4:8" ht="18" customHeight="1" x14ac:dyDescent="0.2">
      <c r="D69" s="5"/>
      <c r="E69" s="60"/>
      <c r="G69" s="6"/>
      <c r="H69" s="6"/>
    </row>
    <row r="70" spans="4:8" ht="18" customHeight="1" x14ac:dyDescent="0.2">
      <c r="G70" s="6"/>
      <c r="H70" s="6"/>
    </row>
    <row r="71" spans="4:8" ht="18" customHeight="1" x14ac:dyDescent="0.2">
      <c r="G71" s="6"/>
      <c r="H71" s="6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AE27"/>
  <sheetViews>
    <sheetView workbookViewId="0">
      <selection activeCell="AB14" sqref="AB1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27.5703125" style="1" customWidth="1"/>
    <col min="5" max="5" width="5.7109375" style="6" customWidth="1"/>
    <col min="6" max="6" width="27.710937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5.710937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4" customWidth="1"/>
    <col min="32" max="34" width="7.7109375" style="1" customWidth="1"/>
    <col min="35" max="16384" width="11.28515625" style="1"/>
  </cols>
  <sheetData>
    <row r="1" spans="1:31" ht="18" customHeight="1" x14ac:dyDescent="0.3">
      <c r="A1" s="15" t="s">
        <v>103</v>
      </c>
      <c r="D1" s="15"/>
    </row>
    <row r="2" spans="1:31" ht="18" customHeight="1" thickBot="1" x14ac:dyDescent="0.25">
      <c r="A2" s="19"/>
      <c r="D2" s="19"/>
      <c r="E2" s="10"/>
      <c r="H2" s="279" t="s">
        <v>105</v>
      </c>
    </row>
    <row r="3" spans="1:31" ht="36" customHeight="1" thickBot="1" x14ac:dyDescent="0.3">
      <c r="A3" s="16" t="s">
        <v>48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  <c r="AC3" s="6"/>
      <c r="AD3" s="6"/>
      <c r="AE3" s="247"/>
    </row>
    <row r="4" spans="1:31" ht="65.25" customHeight="1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08" t="s">
        <v>98</v>
      </c>
      <c r="I4" s="254" t="s">
        <v>99</v>
      </c>
      <c r="J4" s="281"/>
      <c r="K4" s="167" t="s">
        <v>81</v>
      </c>
      <c r="L4" s="162" t="s">
        <v>82</v>
      </c>
      <c r="M4" s="162" t="s">
        <v>83</v>
      </c>
      <c r="N4" s="162" t="s">
        <v>97</v>
      </c>
      <c r="O4" s="162" t="s">
        <v>96</v>
      </c>
      <c r="P4" s="162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x14ac:dyDescent="0.2">
      <c r="A5" s="96">
        <v>1</v>
      </c>
      <c r="B5" s="96">
        <v>600075176</v>
      </c>
      <c r="C5" s="96">
        <v>4486</v>
      </c>
      <c r="D5" s="127" t="s">
        <v>7</v>
      </c>
      <c r="E5" s="128">
        <v>3233</v>
      </c>
      <c r="F5" s="129" t="s">
        <v>7</v>
      </c>
      <c r="G5" s="219">
        <v>3940</v>
      </c>
      <c r="H5" s="130">
        <v>640</v>
      </c>
      <c r="I5" s="275">
        <v>123</v>
      </c>
      <c r="J5" s="259">
        <v>376</v>
      </c>
      <c r="K5" s="183">
        <f>IF(H5&gt;=0,VLOOKUP(H5,DDM_normativy!$A$5:$J$1505,3,0))</f>
        <v>188.56564593993218</v>
      </c>
      <c r="L5" s="183">
        <f>IF(I5&gt;=0,VLOOKUP(I5,DDM_normativy!$A$5:$J$1505,6,0))</f>
        <v>78.84491929780242</v>
      </c>
      <c r="M5" s="183">
        <f>IF(J5&gt;=0,VLOOKUP(J5,DDM_normativy!$A$5:$J$1505,9,0))</f>
        <v>506.86071870544276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R5" s="17"/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5374</v>
      </c>
      <c r="V5" s="158">
        <f>IFERROR(ROUND(12*1.348*(1/L5*S5+1/O5*T5)+Q5,0),"0")</f>
        <v>11088</v>
      </c>
      <c r="W5" s="188">
        <f>IFERROR(ROUND(12*1.348*(1/M5*S5+1/P5*T5)+Q5,0),"0")</f>
        <v>1928</v>
      </c>
      <c r="X5" s="130">
        <f>H5*U5+I5*V5+J5*W5</f>
        <v>5528112</v>
      </c>
      <c r="Y5" s="122">
        <f>ROUND((X5-AB5)/1.348,0)</f>
        <v>4095059</v>
      </c>
      <c r="Z5" s="122">
        <f>ROUND(X5-Y5-AA5-AB5,0)</f>
        <v>1384129</v>
      </c>
      <c r="AA5" s="122">
        <f>ROUND(Y5*1%,0)</f>
        <v>40951</v>
      </c>
      <c r="AB5" s="186">
        <f>(H5+I5+J5)*Q5</f>
        <v>7973</v>
      </c>
      <c r="AC5" s="135">
        <f>SUM(AD5:AE5)</f>
        <v>9.42</v>
      </c>
      <c r="AD5" s="136">
        <f>ROUND(IFERROR(H5/K5,"0")+IFERROR(I5/L5,"0")+IFERROR(J5/M5,"0"),2)</f>
        <v>5.7</v>
      </c>
      <c r="AE5" s="137">
        <f>ROUND(IFERROR(H5/N5,"0")+IFERROR(I5/O5,"0")+IFERROR(J5/P5,"0"),2)</f>
        <v>3.72</v>
      </c>
    </row>
    <row r="6" spans="1:31" ht="18" customHeight="1" thickBot="1" x14ac:dyDescent="0.25">
      <c r="A6" s="97">
        <v>8</v>
      </c>
      <c r="B6" s="97">
        <v>600075192</v>
      </c>
      <c r="C6" s="97">
        <v>4474</v>
      </c>
      <c r="D6" s="65" t="s">
        <v>62</v>
      </c>
      <c r="E6" s="86">
        <v>3233</v>
      </c>
      <c r="F6" s="112" t="s">
        <v>62</v>
      </c>
      <c r="G6" s="220">
        <v>1140</v>
      </c>
      <c r="H6" s="169">
        <v>144</v>
      </c>
      <c r="I6" s="276">
        <v>24</v>
      </c>
      <c r="J6" s="261">
        <v>99</v>
      </c>
      <c r="K6" s="183">
        <f>IF(H6&gt;=0,VLOOKUP(H6,DDM_normativy!$A$5:$J$1505,3,0))</f>
        <v>98.556149122253018</v>
      </c>
      <c r="L6" s="183">
        <f>IF(I6&gt;=0,VLOOKUP(I6,DDM_normativy!$A$5:$J$1505,6,0))</f>
        <v>78.84491929780242</v>
      </c>
      <c r="M6" s="183">
        <f>IF(J6&gt;=0,VLOOKUP(J6,DDM_normativy!$A$5:$J$1505,9,0))</f>
        <v>315.37967719120968</v>
      </c>
      <c r="N6" s="183">
        <f>IF(H6&gt;=0,VLOOKUP(H6,DDM_normativy!$A$5:$J$1505,4,0))</f>
        <v>248.14226905861406</v>
      </c>
      <c r="O6" s="183">
        <f>IF(I6&gt;=0,VLOOKUP(I6,DDM_normativy!$A$5:$J$1505,7,0))</f>
        <v>190.87866850662618</v>
      </c>
      <c r="P6" s="183">
        <f>IF(J6&gt;=0,VLOOKUP(J6,DDM_normativy!$A$5:$J$1505,10,0))</f>
        <v>763.51467402650474</v>
      </c>
      <c r="Q6" s="168">
        <f>DDM_normativy!$M$5</f>
        <v>7</v>
      </c>
      <c r="R6" s="17"/>
      <c r="S6" s="130">
        <f>DDM_normativy!$M$3</f>
        <v>43826</v>
      </c>
      <c r="T6" s="158">
        <f>DDM_normativy!$M$4</f>
        <v>24661</v>
      </c>
      <c r="U6" s="158">
        <f>IFERROR(ROUND(12*1.348*(1/K6*S6+1/N6*T6)+Q6,0),"0")</f>
        <v>8808</v>
      </c>
      <c r="V6" s="158">
        <f>IFERROR(ROUND(12*1.348*(1/L6*S6+1/O6*T6)+Q6,0),"0")</f>
        <v>11088</v>
      </c>
      <c r="W6" s="188">
        <f>IFERROR(ROUND(12*1.348*(1/M6*S6+1/P6*T6)+Q6,0),"0")</f>
        <v>2777</v>
      </c>
      <c r="X6" s="130">
        <f>H6*U6+I6*V6+J6*W6</f>
        <v>1809387</v>
      </c>
      <c r="Y6" s="122">
        <f>ROUND((X6-AB6)/1.348,0)</f>
        <v>1340889</v>
      </c>
      <c r="Z6" s="122">
        <f>ROUND(X6-Y6-AA6-AB6,0)</f>
        <v>453220</v>
      </c>
      <c r="AA6" s="122">
        <f>ROUND(Y6*1%,0)</f>
        <v>13409</v>
      </c>
      <c r="AB6" s="186">
        <f>(H6+I6+J6)*Q6</f>
        <v>1869</v>
      </c>
      <c r="AC6" s="135">
        <f>SUM(AD6:AE6)</f>
        <v>2.92</v>
      </c>
      <c r="AD6" s="136">
        <f>ROUND(IFERROR(H6/K6,"0")+IFERROR(I6/L6,"0")+IFERROR(J6/M6,"0"),2)</f>
        <v>2.08</v>
      </c>
      <c r="AE6" s="137">
        <f>ROUND(IFERROR(H6/N6,"0")+IFERROR(I6/O6,"0")+IFERROR(J6/P6,"0"),2)</f>
        <v>0.84</v>
      </c>
    </row>
    <row r="7" spans="1:31" ht="18" customHeight="1" thickBot="1" x14ac:dyDescent="0.25">
      <c r="A7" s="73"/>
      <c r="B7" s="73"/>
      <c r="C7" s="73"/>
      <c r="D7" s="70" t="s">
        <v>3</v>
      </c>
      <c r="E7" s="71"/>
      <c r="F7" s="72"/>
      <c r="G7" s="165" t="s">
        <v>55</v>
      </c>
      <c r="H7" s="163">
        <f t="shared" ref="H7" si="0">SUM(H5,H6)</f>
        <v>784</v>
      </c>
      <c r="I7" s="271">
        <f t="shared" ref="I7:J7" si="1">SUM(I5,I6)</f>
        <v>147</v>
      </c>
      <c r="J7" s="262">
        <f t="shared" si="1"/>
        <v>475</v>
      </c>
      <c r="K7" s="171" t="s">
        <v>55</v>
      </c>
      <c r="L7" s="171" t="s">
        <v>55</v>
      </c>
      <c r="M7" s="171" t="s">
        <v>55</v>
      </c>
      <c r="N7" s="171" t="s">
        <v>55</v>
      </c>
      <c r="O7" s="171" t="s">
        <v>55</v>
      </c>
      <c r="P7" s="171" t="s">
        <v>55</v>
      </c>
      <c r="Q7" s="180" t="s">
        <v>55</v>
      </c>
      <c r="R7" s="17"/>
      <c r="S7" s="175" t="s">
        <v>55</v>
      </c>
      <c r="T7" s="215" t="s">
        <v>55</v>
      </c>
      <c r="U7" s="215" t="s">
        <v>55</v>
      </c>
      <c r="V7" s="216" t="s">
        <v>55</v>
      </c>
      <c r="W7" s="217" t="s">
        <v>55</v>
      </c>
      <c r="X7" s="196">
        <f t="shared" ref="X7:AE7" si="2">SUM(X5:X6)</f>
        <v>7337499</v>
      </c>
      <c r="Y7" s="108">
        <f t="shared" si="2"/>
        <v>5435948</v>
      </c>
      <c r="Z7" s="108">
        <f t="shared" si="2"/>
        <v>1837349</v>
      </c>
      <c r="AA7" s="108">
        <f t="shared" si="2"/>
        <v>54360</v>
      </c>
      <c r="AB7" s="120">
        <f t="shared" si="2"/>
        <v>9842</v>
      </c>
      <c r="AC7" s="143">
        <f t="shared" si="2"/>
        <v>12.34</v>
      </c>
      <c r="AD7" s="144">
        <f t="shared" si="2"/>
        <v>7.78</v>
      </c>
      <c r="AE7" s="146">
        <f t="shared" si="2"/>
        <v>4.5600000000000005</v>
      </c>
    </row>
    <row r="8" spans="1:31" ht="18" customHeight="1" x14ac:dyDescent="0.2">
      <c r="G8" s="6"/>
      <c r="H8" s="6"/>
      <c r="K8" s="6"/>
      <c r="L8" s="6"/>
      <c r="M8" s="6"/>
      <c r="N8" s="6"/>
      <c r="O8" s="6"/>
      <c r="P8" s="6"/>
      <c r="Q8" s="6"/>
      <c r="V8" s="18"/>
      <c r="X8" s="149">
        <f>SUM(Y7:AB7)</f>
        <v>7337499</v>
      </c>
      <c r="AC8" s="150">
        <f>SUM(AD7:AE7)</f>
        <v>12.34</v>
      </c>
    </row>
    <row r="9" spans="1:31" ht="18" customHeight="1" x14ac:dyDescent="0.2">
      <c r="D9" s="5"/>
      <c r="E9" s="10"/>
      <c r="G9" s="6"/>
      <c r="H9" s="6"/>
    </row>
    <row r="10" spans="1:31" ht="18" customHeight="1" x14ac:dyDescent="0.2">
      <c r="G10" s="6"/>
      <c r="H10" s="6"/>
      <c r="S10" s="18"/>
      <c r="T10" s="18"/>
      <c r="U10" s="18"/>
      <c r="V10" s="18"/>
      <c r="W10" s="18"/>
      <c r="AC10" s="134"/>
      <c r="AD10" s="134"/>
    </row>
    <row r="11" spans="1:31" ht="18" customHeight="1" x14ac:dyDescent="0.2">
      <c r="D11" s="5"/>
      <c r="E11" s="10"/>
      <c r="G11" s="6"/>
      <c r="H11" s="6"/>
      <c r="AC11" s="134"/>
      <c r="AD11" s="134"/>
    </row>
    <row r="12" spans="1:31" ht="18" customHeight="1" x14ac:dyDescent="0.2">
      <c r="G12" s="6"/>
      <c r="H12" s="6"/>
      <c r="AC12" s="134"/>
      <c r="AD12" s="134"/>
    </row>
    <row r="13" spans="1:31" ht="18" customHeight="1" x14ac:dyDescent="0.2">
      <c r="D13" s="5"/>
      <c r="E13" s="10"/>
      <c r="G13" s="6"/>
      <c r="H13" s="6"/>
      <c r="S13" s="18"/>
      <c r="T13" s="18"/>
      <c r="U13" s="18"/>
      <c r="V13" s="18"/>
      <c r="W13" s="18"/>
      <c r="AC13" s="134"/>
      <c r="AD13" s="134"/>
    </row>
    <row r="14" spans="1:31" ht="18" customHeight="1" x14ac:dyDescent="0.2">
      <c r="G14" s="6"/>
      <c r="H14" s="6"/>
      <c r="AC14" s="134"/>
      <c r="AD14" s="134"/>
    </row>
    <row r="15" spans="1:31" ht="18" customHeight="1" x14ac:dyDescent="0.2">
      <c r="D15" s="5"/>
      <c r="E15" s="10"/>
      <c r="G15" s="6"/>
      <c r="H15" s="6"/>
      <c r="AC15" s="134"/>
      <c r="AD15" s="134"/>
    </row>
    <row r="16" spans="1:31" ht="18" customHeight="1" x14ac:dyDescent="0.2">
      <c r="G16" s="6"/>
      <c r="H16" s="6"/>
      <c r="AC16" s="134"/>
      <c r="AD16" s="134"/>
    </row>
    <row r="17" spans="4:30" ht="18" customHeight="1" x14ac:dyDescent="0.2">
      <c r="G17" s="6"/>
      <c r="H17" s="6"/>
      <c r="AC17" s="134"/>
      <c r="AD17" s="134"/>
    </row>
    <row r="18" spans="4:30" ht="18" customHeight="1" x14ac:dyDescent="0.2">
      <c r="D18" s="5"/>
      <c r="E18" s="10"/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D20" s="5"/>
      <c r="E20" s="10"/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D24" s="7"/>
      <c r="G24" s="6"/>
      <c r="H24" s="6"/>
    </row>
    <row r="27" spans="4:30" ht="18" customHeight="1" x14ac:dyDescent="0.2">
      <c r="D27" s="5"/>
      <c r="E27" s="10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4"/>
  <dimension ref="A1:AE31"/>
  <sheetViews>
    <sheetView topLeftCell="E1" workbookViewId="0">
      <selection activeCell="AB14" sqref="AB14"/>
    </sheetView>
  </sheetViews>
  <sheetFormatPr defaultColWidth="11.28515625" defaultRowHeight="18" customHeight="1" x14ac:dyDescent="0.2"/>
  <cols>
    <col min="1" max="1" width="5.7109375" style="1" customWidth="1"/>
    <col min="2" max="2" width="8.7109375" style="1" bestFit="1" customWidth="1"/>
    <col min="3" max="3" width="7.140625" style="6" customWidth="1"/>
    <col min="4" max="4" width="33.140625" style="1" customWidth="1"/>
    <col min="5" max="5" width="5.7109375" style="6" customWidth="1"/>
    <col min="6" max="6" width="33.140625" style="1" customWidth="1"/>
    <col min="7" max="7" width="7.42578125" style="1" customWidth="1"/>
    <col min="8" max="10" width="8.42578125" style="1" customWidth="1"/>
    <col min="11" max="17" width="7.7109375" style="1" customWidth="1"/>
    <col min="18" max="18" width="6.140625" style="1" customWidth="1"/>
    <col min="19" max="20" width="9.42578125" style="1" customWidth="1"/>
    <col min="21" max="23" width="11.7109375" style="1" customWidth="1"/>
    <col min="24" max="24" width="10.85546875" style="18" customWidth="1"/>
    <col min="25" max="28" width="10.85546875" style="1" customWidth="1"/>
    <col min="29" max="30" width="10" style="1" customWidth="1"/>
    <col min="31" max="31" width="10" style="134" customWidth="1"/>
    <col min="32" max="42" width="7.7109375" style="1" customWidth="1"/>
    <col min="43" max="16384" width="11.28515625" style="1"/>
  </cols>
  <sheetData>
    <row r="1" spans="1:31" ht="18" customHeight="1" x14ac:dyDescent="0.3">
      <c r="A1" s="15" t="s">
        <v>103</v>
      </c>
      <c r="D1" s="15"/>
    </row>
    <row r="2" spans="1:31" ht="18" customHeight="1" thickBot="1" x14ac:dyDescent="0.25">
      <c r="A2" s="19"/>
      <c r="D2" s="19"/>
      <c r="E2" s="10"/>
      <c r="H2" s="279" t="s">
        <v>105</v>
      </c>
      <c r="Q2" s="134"/>
    </row>
    <row r="3" spans="1:31" ht="36" customHeight="1" thickBot="1" x14ac:dyDescent="0.3">
      <c r="A3" s="16" t="s">
        <v>49</v>
      </c>
      <c r="D3" s="16"/>
      <c r="E3" s="2"/>
      <c r="G3" s="3"/>
      <c r="H3" s="282" t="s">
        <v>102</v>
      </c>
      <c r="I3" s="283"/>
      <c r="J3" s="280" t="s">
        <v>84</v>
      </c>
      <c r="S3" s="160">
        <v>2024</v>
      </c>
      <c r="X3" s="18" t="s">
        <v>73</v>
      </c>
      <c r="AC3" s="6"/>
      <c r="AD3" s="6"/>
      <c r="AE3" s="247"/>
    </row>
    <row r="4" spans="1:31" ht="64.5" customHeight="1" thickBot="1" x14ac:dyDescent="0.25">
      <c r="A4" s="63" t="s">
        <v>78</v>
      </c>
      <c r="B4" s="63" t="s">
        <v>75</v>
      </c>
      <c r="C4" s="63" t="s">
        <v>53</v>
      </c>
      <c r="D4" s="64" t="s">
        <v>54</v>
      </c>
      <c r="E4" s="4" t="s">
        <v>0</v>
      </c>
      <c r="F4" s="68" t="s">
        <v>1</v>
      </c>
      <c r="G4" s="170" t="s">
        <v>2</v>
      </c>
      <c r="H4" s="208" t="s">
        <v>98</v>
      </c>
      <c r="I4" s="254" t="s">
        <v>99</v>
      </c>
      <c r="J4" s="281"/>
      <c r="K4" s="167" t="s">
        <v>81</v>
      </c>
      <c r="L4" s="162" t="s">
        <v>82</v>
      </c>
      <c r="M4" s="162" t="s">
        <v>83</v>
      </c>
      <c r="N4" s="162" t="s">
        <v>97</v>
      </c>
      <c r="O4" s="162" t="s">
        <v>96</v>
      </c>
      <c r="P4" s="162" t="s">
        <v>95</v>
      </c>
      <c r="Q4" s="90" t="s">
        <v>15</v>
      </c>
      <c r="R4" s="61"/>
      <c r="S4" s="101" t="s">
        <v>79</v>
      </c>
      <c r="T4" s="75" t="s">
        <v>80</v>
      </c>
      <c r="U4" s="74" t="s">
        <v>85</v>
      </c>
      <c r="V4" s="74" t="s">
        <v>86</v>
      </c>
      <c r="W4" s="189" t="s">
        <v>87</v>
      </c>
      <c r="X4" s="190" t="s">
        <v>52</v>
      </c>
      <c r="Y4" s="102" t="s">
        <v>74</v>
      </c>
      <c r="Z4" s="102" t="s">
        <v>14</v>
      </c>
      <c r="AA4" s="102" t="s">
        <v>42</v>
      </c>
      <c r="AB4" s="159" t="s">
        <v>15</v>
      </c>
      <c r="AC4" s="157" t="s">
        <v>108</v>
      </c>
      <c r="AD4" s="105" t="s">
        <v>106</v>
      </c>
      <c r="AE4" s="106" t="s">
        <v>107</v>
      </c>
    </row>
    <row r="5" spans="1:31" ht="18" customHeight="1" x14ac:dyDescent="0.2">
      <c r="A5" s="95">
        <v>5</v>
      </c>
      <c r="B5" s="95">
        <v>600099512</v>
      </c>
      <c r="C5" s="95">
        <v>5447</v>
      </c>
      <c r="D5" s="83" t="s">
        <v>58</v>
      </c>
      <c r="E5" s="9">
        <v>3233</v>
      </c>
      <c r="F5" s="84" t="s">
        <v>58</v>
      </c>
      <c r="G5" s="164">
        <v>2670</v>
      </c>
      <c r="H5" s="130">
        <v>384</v>
      </c>
      <c r="I5" s="275">
        <v>12</v>
      </c>
      <c r="J5" s="259">
        <v>128</v>
      </c>
      <c r="K5" s="183">
        <f>IF(H5&gt;=0,VLOOKUP(H5,DDM_normativy!$A$5:$J$1505,3,0))</f>
        <v>160.38961303741993</v>
      </c>
      <c r="L5" s="183">
        <f>IF(I5&gt;=0,VLOOKUP(I5,DDM_normativy!$A$5:$J$1505,6,0))</f>
        <v>78.84491929780242</v>
      </c>
      <c r="M5" s="183">
        <f>IF(J5&gt;=0,VLOOKUP(J5,DDM_normativy!$A$5:$J$1505,9,0))</f>
        <v>315.37967719120968</v>
      </c>
      <c r="N5" s="183">
        <f>IF(H5&gt;=0,VLOOKUP(H5,DDM_normativy!$A$5:$J$1505,4,0))</f>
        <v>248.14226905861406</v>
      </c>
      <c r="O5" s="183">
        <f>IF(I5&gt;=0,VLOOKUP(I5,DDM_normativy!$A$5:$J$1505,7,0))</f>
        <v>190.87866850662618</v>
      </c>
      <c r="P5" s="183">
        <f>IF(J5&gt;=0,VLOOKUP(J5,DDM_normativy!$A$5:$J$1505,10,0))</f>
        <v>763.51467402650474</v>
      </c>
      <c r="Q5" s="168">
        <f>DDM_normativy!$M$5</f>
        <v>7</v>
      </c>
      <c r="R5" s="17"/>
      <c r="S5" s="130">
        <f>DDM_normativy!$M$3</f>
        <v>43826</v>
      </c>
      <c r="T5" s="158">
        <f>DDM_normativy!$M$4</f>
        <v>24661</v>
      </c>
      <c r="U5" s="158">
        <f>IFERROR(ROUND(12*1.348*(1/K5*S5+1/N5*T5)+Q5,0),"0")</f>
        <v>6035</v>
      </c>
      <c r="V5" s="158">
        <f>IFERROR(ROUND(12*1.348*(1/L5*S5+1/O5*T5)+Q5,0),"0")</f>
        <v>11088</v>
      </c>
      <c r="W5" s="188">
        <f>IFERROR(ROUND(12*1.348*(1/M5*S5+1/P5*T5)+Q5,0),"0")</f>
        <v>2777</v>
      </c>
      <c r="X5" s="130">
        <f>H5*U5+I5*V5+J5*W5</f>
        <v>2805952</v>
      </c>
      <c r="Y5" s="122">
        <f>ROUND((X5-AB5)/1.348,0)</f>
        <v>2078846</v>
      </c>
      <c r="Z5" s="122">
        <f>ROUND(X5-Y5-AA5-AB5,0)</f>
        <v>702650</v>
      </c>
      <c r="AA5" s="122">
        <f>ROUND(Y5*1%,0)</f>
        <v>20788</v>
      </c>
      <c r="AB5" s="186">
        <f>(H5+I5+J5)*Q5</f>
        <v>3668</v>
      </c>
      <c r="AC5" s="135">
        <f>SUM(AD5:AE5)</f>
        <v>4.7300000000000004</v>
      </c>
      <c r="AD5" s="136">
        <f>ROUND(IFERROR(H5/K5,"0")+IFERROR(I5/L5,"0")+IFERROR(J5/M5,"0"),2)</f>
        <v>2.95</v>
      </c>
      <c r="AE5" s="137">
        <f>ROUND(IFERROR(H5/N5,"0")+IFERROR(I5/O5,"0")+IFERROR(J5/P5,"0"),2)</f>
        <v>1.78</v>
      </c>
    </row>
    <row r="6" spans="1:31" ht="18" customHeight="1" thickBot="1" x14ac:dyDescent="0.25">
      <c r="A6" s="94">
        <v>20</v>
      </c>
      <c r="B6" s="94">
        <v>600099521</v>
      </c>
      <c r="C6" s="94">
        <v>5425</v>
      </c>
      <c r="D6" s="65" t="s">
        <v>71</v>
      </c>
      <c r="E6" s="86">
        <v>3233</v>
      </c>
      <c r="F6" s="85" t="s">
        <v>72</v>
      </c>
      <c r="G6" s="166">
        <v>2320</v>
      </c>
      <c r="H6" s="169">
        <v>334</v>
      </c>
      <c r="I6" s="276">
        <v>22</v>
      </c>
      <c r="J6" s="261">
        <v>124</v>
      </c>
      <c r="K6" s="183">
        <f>IF(H6&gt;=0,VLOOKUP(H6,DDM_normativy!$A$5:$J$1505,3,0))</f>
        <v>147.16635439752883</v>
      </c>
      <c r="L6" s="183">
        <f>IF(I6&gt;=0,VLOOKUP(I6,DDM_normativy!$A$5:$J$1505,6,0))</f>
        <v>78.84491929780242</v>
      </c>
      <c r="M6" s="183">
        <f>IF(J6&gt;=0,VLOOKUP(J6,DDM_normativy!$A$5:$J$1505,9,0))</f>
        <v>315.37967719120968</v>
      </c>
      <c r="N6" s="183">
        <f>IF(H6&gt;=0,VLOOKUP(H6,DDM_normativy!$A$5:$J$1505,4,0))</f>
        <v>248.14226905861406</v>
      </c>
      <c r="O6" s="183">
        <f>IF(I6&gt;=0,VLOOKUP(I6,DDM_normativy!$A$5:$J$1505,7,0))</f>
        <v>190.87866850662618</v>
      </c>
      <c r="P6" s="183">
        <f>IF(J6&gt;=0,VLOOKUP(J6,DDM_normativy!$A$5:$J$1505,10,0))</f>
        <v>763.51467402650474</v>
      </c>
      <c r="Q6" s="168">
        <f>DDM_normativy!$M$5</f>
        <v>7</v>
      </c>
      <c r="R6" s="17"/>
      <c r="S6" s="130">
        <f>DDM_normativy!$M$3</f>
        <v>43826</v>
      </c>
      <c r="T6" s="158">
        <f>DDM_normativy!$M$4</f>
        <v>24661</v>
      </c>
      <c r="U6" s="158">
        <f>IFERROR(ROUND(12*1.348*(1/K6*S6+1/N6*T6)+Q6,0),"0")</f>
        <v>6432</v>
      </c>
      <c r="V6" s="158">
        <f>IFERROR(ROUND(12*1.348*(1/L6*S6+1/O6*T6)+Q6,0),"0")</f>
        <v>11088</v>
      </c>
      <c r="W6" s="188">
        <f>IFERROR(ROUND(12*1.348*(1/M6*S6+1/P6*T6)+Q6,0),"0")</f>
        <v>2777</v>
      </c>
      <c r="X6" s="130">
        <f>H6*U6+I6*V6+J6*W6</f>
        <v>2736572</v>
      </c>
      <c r="Y6" s="122">
        <f>ROUND((X6-AB6)/1.348,0)</f>
        <v>2027605</v>
      </c>
      <c r="Z6" s="122">
        <f>ROUND(X6-Y6-AA6-AB6,0)</f>
        <v>685331</v>
      </c>
      <c r="AA6" s="122">
        <f>ROUND(Y6*1%,0)</f>
        <v>20276</v>
      </c>
      <c r="AB6" s="186">
        <f>(H6+I6+J6)*Q6</f>
        <v>3360</v>
      </c>
      <c r="AC6" s="138">
        <f>SUM(AD6:AE6)</f>
        <v>4.5600000000000005</v>
      </c>
      <c r="AD6" s="136">
        <f>ROUND(IFERROR(H6/K6,"0")+IFERROR(I6/L6,"0")+IFERROR(J6/M6,"0"),2)</f>
        <v>2.94</v>
      </c>
      <c r="AE6" s="137">
        <f>ROUND(IFERROR(H6/N6,"0")+IFERROR(I6/O6,"0")+IFERROR(J6/P6,"0"),2)</f>
        <v>1.62</v>
      </c>
    </row>
    <row r="7" spans="1:31" ht="18" customHeight="1" thickBot="1" x14ac:dyDescent="0.25">
      <c r="A7" s="73"/>
      <c r="B7" s="73"/>
      <c r="C7" s="73"/>
      <c r="D7" s="70" t="s">
        <v>3</v>
      </c>
      <c r="E7" s="71"/>
      <c r="F7" s="72"/>
      <c r="G7" s="165" t="s">
        <v>55</v>
      </c>
      <c r="H7" s="163">
        <f t="shared" ref="H7" si="0">SUM(H5,H6)</f>
        <v>718</v>
      </c>
      <c r="I7" s="271">
        <f t="shared" ref="I7:J7" si="1">SUM(I5,I6)</f>
        <v>34</v>
      </c>
      <c r="J7" s="262">
        <f t="shared" si="1"/>
        <v>252</v>
      </c>
      <c r="K7" s="171" t="s">
        <v>55</v>
      </c>
      <c r="L7" s="171" t="s">
        <v>55</v>
      </c>
      <c r="M7" s="171" t="s">
        <v>55</v>
      </c>
      <c r="N7" s="171" t="s">
        <v>55</v>
      </c>
      <c r="O7" s="171" t="s">
        <v>55</v>
      </c>
      <c r="P7" s="171" t="s">
        <v>55</v>
      </c>
      <c r="Q7" s="179" t="s">
        <v>55</v>
      </c>
      <c r="R7" s="17"/>
      <c r="S7" s="175" t="s">
        <v>55</v>
      </c>
      <c r="T7" s="215" t="s">
        <v>55</v>
      </c>
      <c r="U7" s="215" t="s">
        <v>55</v>
      </c>
      <c r="V7" s="216" t="s">
        <v>55</v>
      </c>
      <c r="W7" s="217" t="s">
        <v>55</v>
      </c>
      <c r="X7" s="196">
        <f t="shared" ref="X7:AE7" si="2">SUM(X5:X6)</f>
        <v>5542524</v>
      </c>
      <c r="Y7" s="108">
        <f t="shared" si="2"/>
        <v>4106451</v>
      </c>
      <c r="Z7" s="108">
        <f t="shared" si="2"/>
        <v>1387981</v>
      </c>
      <c r="AA7" s="108">
        <f t="shared" si="2"/>
        <v>41064</v>
      </c>
      <c r="AB7" s="195">
        <f t="shared" si="2"/>
        <v>7028</v>
      </c>
      <c r="AC7" s="143">
        <f t="shared" si="2"/>
        <v>9.2900000000000009</v>
      </c>
      <c r="AD7" s="144">
        <f t="shared" si="2"/>
        <v>5.8900000000000006</v>
      </c>
      <c r="AE7" s="146">
        <f t="shared" si="2"/>
        <v>3.4000000000000004</v>
      </c>
    </row>
    <row r="8" spans="1:31" ht="18" customHeight="1" x14ac:dyDescent="0.2">
      <c r="G8" s="6"/>
      <c r="H8" s="6"/>
      <c r="V8" s="18"/>
      <c r="X8" s="149">
        <f>SUM(Y7:AB7)</f>
        <v>5542524</v>
      </c>
      <c r="AC8" s="150">
        <f>SUM(AD7:AE7)</f>
        <v>9.2900000000000009</v>
      </c>
      <c r="AD8" s="134"/>
    </row>
    <row r="9" spans="1:31" ht="18" customHeight="1" x14ac:dyDescent="0.2">
      <c r="D9" s="5"/>
      <c r="E9" s="10"/>
      <c r="G9" s="6"/>
      <c r="H9" s="6"/>
    </row>
    <row r="10" spans="1:31" ht="18" customHeight="1" x14ac:dyDescent="0.2">
      <c r="G10" s="6"/>
      <c r="H10" s="6"/>
      <c r="S10" s="18"/>
      <c r="T10" s="18"/>
      <c r="U10" s="18"/>
      <c r="V10" s="18"/>
      <c r="W10" s="18"/>
      <c r="AC10" s="134"/>
      <c r="AD10" s="134"/>
    </row>
    <row r="11" spans="1:31" ht="18" customHeight="1" x14ac:dyDescent="0.2">
      <c r="G11" s="6"/>
      <c r="H11" s="6"/>
      <c r="AC11" s="134"/>
      <c r="AD11" s="134"/>
    </row>
    <row r="12" spans="1:31" ht="18" customHeight="1" x14ac:dyDescent="0.2">
      <c r="D12" s="5"/>
      <c r="E12" s="10"/>
      <c r="G12" s="6"/>
      <c r="H12" s="6"/>
      <c r="AC12" s="134"/>
      <c r="AD12" s="134"/>
    </row>
    <row r="13" spans="1:31" ht="18" customHeight="1" x14ac:dyDescent="0.2">
      <c r="G13" s="6"/>
      <c r="H13" s="6"/>
      <c r="S13" s="18"/>
      <c r="T13" s="18"/>
      <c r="U13" s="18"/>
      <c r="V13" s="18"/>
      <c r="W13" s="18"/>
      <c r="AC13" s="134"/>
      <c r="AD13" s="134"/>
    </row>
    <row r="14" spans="1:31" ht="18" customHeight="1" x14ac:dyDescent="0.2">
      <c r="G14" s="6"/>
      <c r="H14" s="6"/>
      <c r="AC14" s="134"/>
      <c r="AD14" s="134"/>
    </row>
    <row r="15" spans="1:31" ht="18" customHeight="1" x14ac:dyDescent="0.2">
      <c r="D15" s="5"/>
      <c r="E15" s="10"/>
      <c r="G15" s="6"/>
      <c r="H15" s="6"/>
      <c r="AC15" s="134"/>
      <c r="AD15" s="134"/>
    </row>
    <row r="16" spans="1:31" ht="18" customHeight="1" x14ac:dyDescent="0.2">
      <c r="G16" s="6"/>
      <c r="H16" s="6"/>
      <c r="AC16" s="134"/>
      <c r="AD16" s="134"/>
    </row>
    <row r="17" spans="4:30" ht="18" customHeight="1" x14ac:dyDescent="0.2">
      <c r="G17" s="6"/>
      <c r="H17" s="6"/>
      <c r="AC17" s="134"/>
      <c r="AD17" s="134"/>
    </row>
    <row r="18" spans="4:30" ht="18" customHeight="1" x14ac:dyDescent="0.2">
      <c r="G18" s="6"/>
      <c r="H18" s="6"/>
    </row>
    <row r="19" spans="4:30" ht="18" customHeight="1" x14ac:dyDescent="0.2">
      <c r="G19" s="6"/>
      <c r="H19" s="6"/>
    </row>
    <row r="20" spans="4:30" ht="18" customHeight="1" x14ac:dyDescent="0.2">
      <c r="D20" s="5"/>
      <c r="E20" s="10"/>
      <c r="G20" s="6"/>
      <c r="H20" s="6"/>
    </row>
    <row r="21" spans="4:30" ht="18" customHeight="1" x14ac:dyDescent="0.2">
      <c r="G21" s="6"/>
      <c r="H21" s="6"/>
    </row>
    <row r="22" spans="4:30" ht="18" customHeight="1" x14ac:dyDescent="0.2">
      <c r="D22" s="5"/>
      <c r="E22" s="10"/>
      <c r="G22" s="6"/>
      <c r="H22" s="6"/>
    </row>
    <row r="23" spans="4:30" ht="18" customHeight="1" x14ac:dyDescent="0.2">
      <c r="G23" s="6"/>
      <c r="H23" s="6"/>
    </row>
    <row r="24" spans="4:30" ht="18" customHeight="1" x14ac:dyDescent="0.2">
      <c r="D24" s="5"/>
      <c r="E24" s="10"/>
      <c r="G24" s="6"/>
      <c r="H24" s="6"/>
    </row>
    <row r="25" spans="4:30" ht="18" customHeight="1" x14ac:dyDescent="0.2">
      <c r="G25" s="6"/>
      <c r="H25" s="6"/>
    </row>
    <row r="26" spans="4:30" ht="18" customHeight="1" x14ac:dyDescent="0.2">
      <c r="D26" s="5"/>
      <c r="E26" s="10"/>
      <c r="G26" s="6"/>
      <c r="H26" s="6"/>
    </row>
    <row r="27" spans="4:30" ht="18" customHeight="1" x14ac:dyDescent="0.2">
      <c r="G27" s="6"/>
      <c r="H27" s="6"/>
    </row>
    <row r="28" spans="4:30" ht="18" customHeight="1" x14ac:dyDescent="0.2">
      <c r="G28" s="6"/>
      <c r="H28" s="6"/>
    </row>
    <row r="29" spans="4:30" ht="18" customHeight="1" x14ac:dyDescent="0.2">
      <c r="D29" s="5"/>
      <c r="E29" s="10"/>
      <c r="G29" s="6"/>
      <c r="H29" s="6"/>
    </row>
    <row r="30" spans="4:30" ht="18" customHeight="1" x14ac:dyDescent="0.2">
      <c r="G30" s="6"/>
      <c r="H30" s="6"/>
    </row>
    <row r="31" spans="4:30" ht="18" customHeight="1" x14ac:dyDescent="0.2">
      <c r="E31" s="10"/>
      <c r="G31" s="6"/>
      <c r="H31" s="6"/>
    </row>
  </sheetData>
  <mergeCells count="2">
    <mergeCell ref="J3:J4"/>
    <mergeCell ref="H3:I3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2</vt:i4>
      </vt:variant>
    </vt:vector>
  </HeadingPairs>
  <TitlesOfParts>
    <vt:vector size="15" baseType="lpstr">
      <vt:lpstr>Sumář_DDM</vt:lpstr>
      <vt:lpstr>LB</vt:lpstr>
      <vt:lpstr>FR</vt:lpstr>
      <vt:lpstr>JN</vt:lpstr>
      <vt:lpstr>TA</vt:lpstr>
      <vt:lpstr>ZB</vt:lpstr>
      <vt:lpstr>CL</vt:lpstr>
      <vt:lpstr>NB</vt:lpstr>
      <vt:lpstr>SM</vt:lpstr>
      <vt:lpstr>JI</vt:lpstr>
      <vt:lpstr>TU</vt:lpstr>
      <vt:lpstr>sumář</vt:lpstr>
      <vt:lpstr>DDM_normativy</vt:lpstr>
      <vt:lpstr>sumář!Oblast_tisku</vt:lpstr>
      <vt:lpstr>TU!Oblast_tisku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Havelka</dc:creator>
  <cp:lastModifiedBy>Parmová Kateřina</cp:lastModifiedBy>
  <cp:lastPrinted>2024-03-13T11:54:43Z</cp:lastPrinted>
  <dcterms:created xsi:type="dcterms:W3CDTF">2003-11-21T19:37:53Z</dcterms:created>
  <dcterms:modified xsi:type="dcterms:W3CDTF">2024-03-15T09:04:07Z</dcterms:modified>
</cp:coreProperties>
</file>