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-105" yWindow="-105" windowWidth="19425" windowHeight="10425" tabRatio="742" activeTab="3"/>
  </bookViews>
  <sheets>
    <sheet name="Popis SÚ a nákl.účtů" sheetId="1" r:id="rId1"/>
    <sheet name="Transfery" sheetId="2" r:id="rId2"/>
    <sheet name="Transferové odpisy" sheetId="30" r:id="rId3"/>
    <sheet name="Rozdělení HV" sheetId="10" r:id="rId4"/>
  </sheets>
  <definedNames>
    <definedName name="_xlnm.Print_Titles" localSheetId="2">'Transferové odpisy'!$4:$5</definedName>
    <definedName name="_xlnm.Print_Titles" localSheetId="1">Transfery!$4:$5</definedName>
    <definedName name="_xlnm.Print_Area" localSheetId="0">'Popis SÚ a nákl.účtů'!$A$1:$D$152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4" i="1"/>
  <c r="B139"/>
  <c r="B140"/>
  <c r="C11" i="10" l="1"/>
  <c r="B142" i="1"/>
  <c r="J81" i="2" l="1"/>
  <c r="D81"/>
  <c r="E81"/>
  <c r="F81"/>
  <c r="G81"/>
  <c r="H81"/>
  <c r="I81"/>
  <c r="C81"/>
  <c r="N81"/>
  <c r="C84" l="1"/>
  <c r="J1" i="30"/>
  <c r="C2"/>
  <c r="E32"/>
  <c r="E31"/>
  <c r="E30"/>
  <c r="I26" l="1"/>
  <c r="B123" i="1" s="1"/>
  <c r="H26" i="30"/>
  <c r="L79" i="2" s="1"/>
  <c r="L81" s="1"/>
  <c r="G26" i="30"/>
  <c r="E26"/>
  <c r="D26"/>
  <c r="C26"/>
  <c r="J25"/>
  <c r="J24"/>
  <c r="J23"/>
  <c r="J22"/>
  <c r="J21"/>
  <c r="J20"/>
  <c r="J19"/>
  <c r="J18"/>
  <c r="F26"/>
  <c r="M78" i="2" s="1"/>
  <c r="J17" i="30"/>
  <c r="J16"/>
  <c r="J15"/>
  <c r="J14"/>
  <c r="J13"/>
  <c r="J12"/>
  <c r="J11"/>
  <c r="J10"/>
  <c r="J9"/>
  <c r="J8"/>
  <c r="J7"/>
  <c r="J6"/>
  <c r="B138" i="1"/>
  <c r="B143" s="1"/>
  <c r="B102"/>
  <c r="C130"/>
  <c r="B130"/>
  <c r="M77" i="2" l="1"/>
  <c r="M81" s="1"/>
  <c r="J26" i="30"/>
  <c r="B121" i="1"/>
  <c r="D94"/>
  <c r="B77"/>
  <c r="D59"/>
  <c r="B59"/>
  <c r="B145"/>
  <c r="C22" i="10"/>
  <c r="C24" s="1"/>
  <c r="D77" i="1"/>
  <c r="D111"/>
  <c r="K88" i="2"/>
  <c r="C24" i="1"/>
  <c r="C10"/>
  <c r="C11"/>
  <c r="C15"/>
  <c r="C31" i="10"/>
  <c r="C30"/>
  <c r="C29"/>
  <c r="K90" i="2"/>
  <c r="K89"/>
  <c r="E2" i="10"/>
  <c r="K1" i="2"/>
  <c r="D122" i="1"/>
  <c r="D123"/>
  <c r="D120"/>
  <c r="C17"/>
  <c r="C9"/>
  <c r="B3" i="10"/>
  <c r="D2" i="2"/>
  <c r="B29" i="1"/>
  <c r="D16"/>
  <c r="C87" i="2" l="1"/>
  <c r="K79"/>
  <c r="E29" i="30"/>
  <c r="C85" i="2"/>
  <c r="B40" i="1" s="1"/>
  <c r="B39" s="1"/>
  <c r="C8"/>
  <c r="B100"/>
  <c r="C28" i="10"/>
  <c r="K87" i="2"/>
  <c r="B111" i="1" l="1"/>
  <c r="K81" i="2"/>
  <c r="C86" s="1"/>
</calcChain>
</file>

<file path=xl/comments1.xml><?xml version="1.0" encoding="utf-8"?>
<comments xmlns="http://schemas.openxmlformats.org/spreadsheetml/2006/main">
  <authors>
    <author>Vitova Jarmila</author>
    <author>Pavla</author>
  </authors>
  <commentList>
    <comment ref="D2" authorId="0">
      <text>
        <r>
          <rPr>
            <b/>
            <sz val="9"/>
            <color indexed="81"/>
            <rFont val="Tahoma"/>
            <family val="2"/>
            <charset val="238"/>
          </rPr>
          <t>d</t>
        </r>
        <r>
          <rPr>
            <sz val="9"/>
            <color indexed="81"/>
            <rFont val="Tahoma"/>
            <family val="2"/>
            <charset val="238"/>
          </rPr>
          <t>oplňte dle číselníku škol</t>
        </r>
      </text>
    </comment>
    <comment ref="C132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Výnosy z prodej drobného majetku nejsou příjmeme fondu investic
</t>
        </r>
      </text>
    </comment>
  </commentList>
</comments>
</file>

<file path=xl/comments2.xml><?xml version="1.0" encoding="utf-8"?>
<comments xmlns="http://schemas.openxmlformats.org/spreadsheetml/2006/main">
  <authors>
    <author>Vitova Jarmila</author>
    <author>machovap</author>
    <author>Pavla</author>
  </authors>
  <commentList>
    <comment ref="K1" authorId="0">
      <text>
        <r>
          <rPr>
            <b/>
            <sz val="9"/>
            <color indexed="81"/>
            <rFont val="Tahoma"/>
            <family val="2"/>
            <charset val="238"/>
          </rPr>
          <t>d</t>
        </r>
        <r>
          <rPr>
            <sz val="9"/>
            <color indexed="81"/>
            <rFont val="Tahoma"/>
            <family val="2"/>
            <charset val="238"/>
          </rPr>
          <t>oplňte dle číselníku škol</t>
        </r>
      </text>
    </comment>
    <comment ref="E5" authorId="1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241/374
</t>
        </r>
      </text>
    </comment>
    <comment ref="F5" authorId="1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374/348
</t>
        </r>
      </text>
    </comment>
    <comment ref="I5" authorId="1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388/972</t>
        </r>
      </text>
    </comment>
    <comment ref="J5" authorId="1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348/388</t>
        </r>
      </text>
    </comment>
    <comment ref="K5" authorId="1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dotace zaslané krajským úřadem nebo městem nebo obcí
</t>
        </r>
      </text>
    </comment>
    <comment ref="M77" authorId="2">
      <text>
        <r>
          <rPr>
            <sz val="9"/>
            <color indexed="81"/>
            <rFont val="Tahoma"/>
            <family val="2"/>
            <charset val="238"/>
          </rPr>
          <t>viz nový list Transferové odpisy - přenos zbývající části nerozpuštěných transferů</t>
        </r>
      </text>
    </comment>
    <comment ref="L79" authorId="2">
      <text>
        <r>
          <rPr>
            <b/>
            <sz val="9"/>
            <color indexed="81"/>
            <rFont val="Tahoma"/>
            <family val="2"/>
            <charset val="238"/>
          </rPr>
          <t>viz list Transferové odpisy - přenos z nového listu
672 = 403 MD</t>
        </r>
      </text>
    </comment>
  </commentList>
</comments>
</file>

<file path=xl/comments3.xml><?xml version="1.0" encoding="utf-8"?>
<comments xmlns="http://schemas.openxmlformats.org/spreadsheetml/2006/main">
  <authors>
    <author>Pavla</author>
  </authors>
  <commentList>
    <comment ref="F5" authorId="0">
      <text>
        <r>
          <rPr>
            <sz val="9"/>
            <color indexed="81"/>
            <rFont val="Tahoma"/>
            <family val="2"/>
            <charset val="238"/>
          </rPr>
          <t xml:space="preserve">Znovu opsat hodnotu ze sloupce "D", když bylo zařazeno až v roce 2019
</t>
        </r>
      </text>
    </comment>
  </commentList>
</comments>
</file>

<file path=xl/comments4.xml><?xml version="1.0" encoding="utf-8"?>
<comments xmlns="http://schemas.openxmlformats.org/spreadsheetml/2006/main">
  <authors>
    <author>Vitova Jarmila</author>
    <author>Machova Pavla</author>
  </authors>
  <commentList>
    <comment ref="B3" authorId="0">
      <text>
        <r>
          <rPr>
            <sz val="9"/>
            <color indexed="81"/>
            <rFont val="Tahoma"/>
            <family val="2"/>
            <charset val="238"/>
          </rPr>
          <t>doplňte celý název p.o. dle zřizovací listiny</t>
        </r>
      </text>
    </comment>
    <comment ref="C7" authorId="0">
      <text>
        <r>
          <rPr>
            <sz val="10"/>
            <color indexed="81"/>
            <rFont val="Tahoma"/>
            <family val="2"/>
            <charset val="238"/>
          </rPr>
          <t>kontrola na výkaz zisků a ztrát, doplťe</t>
        </r>
      </text>
    </comment>
    <comment ref="A9" authorId="0">
      <text>
        <r>
          <rPr>
            <sz val="9"/>
            <color indexed="81"/>
            <rFont val="Tahoma"/>
            <family val="2"/>
            <charset val="238"/>
          </rPr>
          <t xml:space="preserve">povinně okomentujte v případě zisku i ztráty
</t>
        </r>
      </text>
    </comment>
    <comment ref="C11" authorId="0">
      <text>
        <r>
          <rPr>
            <sz val="10"/>
            <color indexed="81"/>
            <rFont val="Tahoma"/>
            <family val="2"/>
            <charset val="238"/>
          </rPr>
          <t>kontrola na výkaz zisků a ztrát, doplňte</t>
        </r>
      </text>
    </comment>
    <comment ref="A20" authorId="1">
      <text>
        <r>
          <rPr>
            <sz val="9"/>
            <color indexed="81"/>
            <rFont val="Tahoma"/>
            <family val="2"/>
            <charset val="238"/>
          </rPr>
          <t>povinně okomentujte v případě zisku i ztráty</t>
        </r>
      </text>
    </comment>
    <comment ref="C22" authorId="0">
      <text>
        <r>
          <rPr>
            <sz val="8"/>
            <color indexed="81"/>
            <rFont val="Tahoma"/>
            <family val="2"/>
            <charset val="238"/>
          </rPr>
          <t>výkaz zisků a ztrát…..hlavní+doplňková činnost - částku nepřepisujte, přepočte se  automaticky</t>
        </r>
      </text>
    </comment>
    <comment ref="C23" authorId="0">
      <text>
        <r>
          <rPr>
            <sz val="8"/>
            <color indexed="81"/>
            <rFont val="Tahoma"/>
            <family val="2"/>
            <charset val="238"/>
          </rPr>
          <t xml:space="preserve">výkaz zisků a ztrát …..hl.+ doplňk. činnost, účet 493 Výsledek hospodaření běžného účetního období
</t>
        </r>
      </text>
    </comment>
    <comment ref="C24" authorId="0">
      <text>
        <r>
          <rPr>
            <sz val="8"/>
            <color indexed="81"/>
            <rFont val="Tahoma"/>
            <family val="2"/>
            <charset val="238"/>
          </rPr>
          <t>kontrola na rozvahu, účet 493
- nepřepisujte, automaticky se přepočte</t>
        </r>
      </text>
    </comment>
  </commentList>
</comments>
</file>

<file path=xl/sharedStrings.xml><?xml version="1.0" encoding="utf-8"?>
<sst xmlns="http://schemas.openxmlformats.org/spreadsheetml/2006/main" count="669" uniqueCount="228">
  <si>
    <t>241 - provozní účet</t>
  </si>
  <si>
    <t>241 - krytí RF</t>
  </si>
  <si>
    <t>241 - krytí IF</t>
  </si>
  <si>
    <t>241 - krytí FO</t>
  </si>
  <si>
    <t>Celkem 241</t>
  </si>
  <si>
    <t>Měna v Kč</t>
  </si>
  <si>
    <t>Měna v Eur</t>
  </si>
  <si>
    <t>243 - FKSP</t>
  </si>
  <si>
    <t>261 - Pokladna EU</t>
  </si>
  <si>
    <t>Stav k datu závěrky</t>
  </si>
  <si>
    <t>Poznámky: např.druh cenin</t>
  </si>
  <si>
    <t>Celkem</t>
  </si>
  <si>
    <t>314 - Krátkodobé pokytnuté zálohy</t>
  </si>
  <si>
    <t>Částka</t>
  </si>
  <si>
    <t>Časové rozlišení:</t>
  </si>
  <si>
    <t>381 - NPO</t>
  </si>
  <si>
    <t>383 - Výdaje PO</t>
  </si>
  <si>
    <t>385 - Příjmy PO</t>
  </si>
  <si>
    <t>388 - Dohad.účty aktivní</t>
  </si>
  <si>
    <t>částka</t>
  </si>
  <si>
    <t>Popis operace</t>
  </si>
  <si>
    <t>389 - Dohad.účty pasivní</t>
  </si>
  <si>
    <t>- ostatní *</t>
  </si>
  <si>
    <t>*</t>
  </si>
  <si>
    <t>Pohledávky a závazky z dotací</t>
  </si>
  <si>
    <t>347 - Závazky za SR</t>
  </si>
  <si>
    <t>349 - Závazky za ÚSC</t>
  </si>
  <si>
    <t>346 - Pohledávky za SR</t>
  </si>
  <si>
    <t>348 - Pohledávky za ÚSC</t>
  </si>
  <si>
    <t>Popis operace (doplatek po vyúčtování, vratka …)</t>
  </si>
  <si>
    <t>Fondy:</t>
  </si>
  <si>
    <t>411 - Fond odměn</t>
  </si>
  <si>
    <t>Příděl do fondu z HV</t>
  </si>
  <si>
    <t>Krytí peněžními prostředky</t>
  </si>
  <si>
    <t>241 - běžný účet</t>
  </si>
  <si>
    <t>261 - pokladna</t>
  </si>
  <si>
    <t>311 - pohledávky</t>
  </si>
  <si>
    <t>Celkem krytí FO</t>
  </si>
  <si>
    <t>243 - účet FKSP</t>
  </si>
  <si>
    <t>321 - závazky</t>
  </si>
  <si>
    <t>Celkem krytí FKSP</t>
  </si>
  <si>
    <t>413,414 - rezervní fond</t>
  </si>
  <si>
    <t>Přídel do fondu z HV</t>
  </si>
  <si>
    <t>Posílení IF</t>
  </si>
  <si>
    <t>Dary peněžní a příspěvky</t>
  </si>
  <si>
    <t>Celkem krytí RF</t>
  </si>
  <si>
    <t>Čerpání - mzdy</t>
  </si>
  <si>
    <t>244 - *</t>
  </si>
  <si>
    <t>245 - *</t>
  </si>
  <si>
    <t>262 - Peníze na cestě</t>
  </si>
  <si>
    <t>Převod z RF</t>
  </si>
  <si>
    <t>Odpisy majetku</t>
  </si>
  <si>
    <t>Investič. dotace z rozpočtu zřizovatele</t>
  </si>
  <si>
    <t>Ostatní tvorba</t>
  </si>
  <si>
    <t xml:space="preserve">Opravy a údržba </t>
  </si>
  <si>
    <t>Rekonstrukce a modernizace</t>
  </si>
  <si>
    <t>Pořízení dl.majetku</t>
  </si>
  <si>
    <t>Úhrada zhorš.HV</t>
  </si>
  <si>
    <t>Dohady</t>
  </si>
  <si>
    <t>Výnosy z nároků na dotace</t>
  </si>
  <si>
    <t>384 - Výnosy PO</t>
  </si>
  <si>
    <t xml:space="preserve">Vysvětlivky: </t>
  </si>
  <si>
    <t>X        zde se žádný záznam neprovádí</t>
  </si>
  <si>
    <t>551 Odpisy:</t>
  </si>
  <si>
    <t>Mimořádný odpis</t>
  </si>
  <si>
    <t>502 Energie:</t>
  </si>
  <si>
    <t>Uplatnění vyhlášky č. 410/2009 Sb. § 66  odst.8 neuhraz. odpisy</t>
  </si>
  <si>
    <t xml:space="preserve"> </t>
  </si>
  <si>
    <t>Název projektu, UZ (každá jednotl. dotace=řádek)</t>
  </si>
  <si>
    <t>672 Dotace a transfery</t>
  </si>
  <si>
    <t>374 + 472</t>
  </si>
  <si>
    <t>Zálohy</t>
  </si>
  <si>
    <t>Konečný zůstatek účtů</t>
  </si>
  <si>
    <t>241 - BÚ-nepřevedený podíl</t>
  </si>
  <si>
    <t>Celkem krytí IF</t>
  </si>
  <si>
    <t>- dotace celkem(transfery)</t>
  </si>
  <si>
    <t>Název příspěv.organizace:</t>
  </si>
  <si>
    <t>648 Čerpání fondů</t>
  </si>
  <si>
    <t>* dopište popis položky</t>
  </si>
  <si>
    <t>RF SÚ 413</t>
  </si>
  <si>
    <t>RF SÚ 414</t>
  </si>
  <si>
    <t>Fond odměn</t>
  </si>
  <si>
    <t>Investiční fond</t>
  </si>
  <si>
    <t>z toho: elektřina</t>
  </si>
  <si>
    <t>z toho: plyn</t>
  </si>
  <si>
    <t>z toho: ostatní</t>
  </si>
  <si>
    <t xml:space="preserve">241 - běžný účet </t>
  </si>
  <si>
    <t>Hlavní činnost</t>
  </si>
  <si>
    <t>Doplňková činnost</t>
  </si>
  <si>
    <t>Pravidelný roční odpis dle schv. odpisového plánu</t>
  </si>
  <si>
    <t>Hrazené z provoz. přísp.</t>
  </si>
  <si>
    <t>412 - FKSP (vyhl.114/2002 Sb.)</t>
  </si>
  <si>
    <t>FKSP (§5 vyhl.114/2002 Sb.)</t>
  </si>
  <si>
    <t>účtování podle ČÚS 704 bod 5.5.</t>
  </si>
  <si>
    <t>Výkazy</t>
  </si>
  <si>
    <t>podpis:</t>
  </si>
  <si>
    <t>241 - krytí FKSP (nepřevedený podíl na SÚ 243)</t>
  </si>
  <si>
    <t>viz samostatný list "Transfery"</t>
  </si>
  <si>
    <t>Nařízený odvod na investice</t>
  </si>
  <si>
    <t>Odvod do rozpočtu zřizovatele z odpisů</t>
  </si>
  <si>
    <t>Sestavil:</t>
  </si>
  <si>
    <t>……………………...…..</t>
  </si>
  <si>
    <t>Telefon:</t>
  </si>
  <si>
    <t>Ředitel organizace:</t>
  </si>
  <si>
    <t xml:space="preserve">*        doplňte další dotace - název a UZ dotač. prostředků </t>
  </si>
  <si>
    <t>D 403 - Pořízený investiční majetek = pořizovací cena</t>
  </si>
  <si>
    <t>Ostatní příjem*</t>
  </si>
  <si>
    <t>Název příspěvkové organizace:</t>
  </si>
  <si>
    <t xml:space="preserve">VH z hlavní činnosti </t>
  </si>
  <si>
    <t>……………………………….</t>
  </si>
  <si>
    <t>….. před zdaněním</t>
  </si>
  <si>
    <t xml:space="preserve">Komentář ke vzniku VH </t>
  </si>
  <si>
    <t>VH z doplňkové činnosti</t>
  </si>
  <si>
    <t>Komentář ke vzniku HV</t>
  </si>
  <si>
    <t>VH CELKEM  k 31.12. před zdaněním</t>
  </si>
  <si>
    <t xml:space="preserve">Daň z příjmu právnických osob </t>
  </si>
  <si>
    <r>
      <t xml:space="preserve">VH  CELKEM po zdanění </t>
    </r>
    <r>
      <rPr>
        <sz val="11"/>
        <rFont val="Arial"/>
        <family val="2"/>
        <charset val="238"/>
      </rPr>
      <t>(zisk + /  ztráta -)</t>
    </r>
  </si>
  <si>
    <t xml:space="preserve">Bankovní účty: </t>
  </si>
  <si>
    <t>261 - Pokladna CZK</t>
  </si>
  <si>
    <t>261 - Pokladna cizí měny</t>
  </si>
  <si>
    <t>x</t>
  </si>
  <si>
    <t>z toho transferové odpisy 403 MD</t>
  </si>
  <si>
    <t>645,646 Výnosy z prodeje dl. majetku kromě pozemků</t>
  </si>
  <si>
    <t>645 Výnosy z prodeje DNM</t>
  </si>
  <si>
    <t xml:space="preserve">646 Výnosy z prodeje DHM </t>
  </si>
  <si>
    <t>z toho okruhy doplň. činnosti dle Zřizovací listiny:</t>
  </si>
  <si>
    <t>Datum sestavení:</t>
  </si>
  <si>
    <t>……………………………</t>
  </si>
  <si>
    <t xml:space="preserve"> obrat MD 403 - Odpisy IM z dotace EU    </t>
  </si>
  <si>
    <t>Kapitola rozpočtu KÚ</t>
  </si>
  <si>
    <t>Provozní příspěvek - odpisy</t>
  </si>
  <si>
    <t>Investiční dotace od zřizovatele</t>
  </si>
  <si>
    <t>Neinv.dot.na opravy majetku od zřiz.</t>
  </si>
  <si>
    <t>261 - Pokladna FKSP</t>
  </si>
  <si>
    <t xml:space="preserve">Provozní příspěvek - provoz </t>
  </si>
  <si>
    <t>* dopište popis položky dle účelu</t>
  </si>
  <si>
    <t>91204                 Neinv.</t>
  </si>
  <si>
    <t>91304     Neinv.</t>
  </si>
  <si>
    <t>91204 Invest.</t>
  </si>
  <si>
    <t>92004    Invest.</t>
  </si>
  <si>
    <r>
      <t xml:space="preserve">241 - </t>
    </r>
    <r>
      <rPr>
        <sz val="10"/>
        <color indexed="10"/>
        <rFont val="Arial"/>
        <family val="2"/>
        <charset val="238"/>
      </rPr>
      <t>*</t>
    </r>
  </si>
  <si>
    <t>buňka nemá náplň</t>
  </si>
  <si>
    <t>samovyplňovací buňka</t>
  </si>
  <si>
    <t>dopsat text</t>
  </si>
  <si>
    <t>33353 Přímé náklady na vzdělávání</t>
  </si>
  <si>
    <t>Ostatní jinde neuvedené</t>
  </si>
  <si>
    <t>416 - fond investic</t>
  </si>
  <si>
    <t>Ostatní příjmy</t>
  </si>
  <si>
    <t>Peněžní dary do fondu</t>
  </si>
  <si>
    <t>Poskytnuté stravenky</t>
  </si>
  <si>
    <t>Rekreace</t>
  </si>
  <si>
    <t>Kultura, tělovýchova a sport</t>
  </si>
  <si>
    <t>Sociální výpomoci a půjčky</t>
  </si>
  <si>
    <t>Poskytnuté peněžní dary</t>
  </si>
  <si>
    <t>Poskytnuté nepeněžní dary</t>
  </si>
  <si>
    <t>Příspěvek na penzijní připojištění či životní připojištění</t>
  </si>
  <si>
    <t>Ostatní čerpání</t>
  </si>
  <si>
    <t>Čerpání účelových darů</t>
  </si>
  <si>
    <t>Odvody k čerpání fondu odměn</t>
  </si>
  <si>
    <t>Čerpání daňové úspory</t>
  </si>
  <si>
    <t xml:space="preserve">Čerpání dotace EU - převod nevyčerp. prostř. podle zák. č. 250/2000 Sb. </t>
  </si>
  <si>
    <t>Vysvětlení nekrytí fondu či nesouladu finančního krytí s fondem:</t>
  </si>
  <si>
    <t>Výnosy z prodeje dl. hm. majetku</t>
  </si>
  <si>
    <t xml:space="preserve">Investiční dary a příspěvky </t>
  </si>
  <si>
    <t>Elektrická energie</t>
  </si>
  <si>
    <t>Plyn</t>
  </si>
  <si>
    <t>Pára, jiná topná energie</t>
  </si>
  <si>
    <t>Ostatní - vodné, stočné, srážková voda atd.</t>
  </si>
  <si>
    <t>513 Občerstvení  v hlavní činnosti:</t>
  </si>
  <si>
    <t>Hrazené z hl. činnosti z ost. zdrojů a projektů</t>
  </si>
  <si>
    <t>Částka z prodeje maj. nad 40 000,- Kč</t>
  </si>
  <si>
    <t>Částka z prodeje DDHM a DDNM</t>
  </si>
  <si>
    <t>Další rozvoj organizace, časový nesoulad nezi náklady a výnosy</t>
  </si>
  <si>
    <t>Popis majetku s traferovým podílem + inventární číslo majetku</t>
  </si>
  <si>
    <t>Data z majetkové karty</t>
  </si>
  <si>
    <t>Zbývající část nerozpuštěného transferu = konečný stav účtu 403</t>
  </si>
  <si>
    <t>Pořizovací cena majetku</t>
  </si>
  <si>
    <t>Výše investičního transferu  při pořízení</t>
  </si>
  <si>
    <t xml:space="preserve">Transferové odpisy rozpuštěné u zřizovatele či pův. vlastníka </t>
  </si>
  <si>
    <t>Transferové odpisy  celkem</t>
  </si>
  <si>
    <t>přenos přírůstků 403 z listu TRANSFEROVÉ ODPISY</t>
  </si>
  <si>
    <t>přenos odpisů 403 z listu TRANSFEROVÉ ODPISY</t>
  </si>
  <si>
    <t>opravy transferového účtu - nutno vysvětlit</t>
  </si>
  <si>
    <t>13014 Potravinová pomoc</t>
  </si>
  <si>
    <t>číslo org.: 14xx</t>
  </si>
  <si>
    <t xml:space="preserve">103133063 Šablony -  národní podíl </t>
  </si>
  <si>
    <t>103533063 Šablony - evropský podíl</t>
  </si>
  <si>
    <t>Nákup dlouhodobého majetku</t>
  </si>
  <si>
    <t>Spolupráce ČR - Sasko 2020 - podíl ČR</t>
  </si>
  <si>
    <t>Spolupráce ČR - Sasko 2020 - podíl EU</t>
  </si>
  <si>
    <t>Firmičky - Česko-Polsko - podíl ČR</t>
  </si>
  <si>
    <t>Inkubátor - podíl KÚ 10%</t>
  </si>
  <si>
    <t>Inkubátor - podíl ČR+EU 90%</t>
  </si>
  <si>
    <t>33354 Přímé nákl.– sport. gymnázia</t>
  </si>
  <si>
    <t>PS k 1.1.2022</t>
  </si>
  <si>
    <t>Rozpis transferů 2022</t>
  </si>
  <si>
    <t>Převod nevyčerp.fin. prostředků EU z RF 414 na zálohy SÚ ( D 472)     k 1.1.2022</t>
  </si>
  <si>
    <t>Přijaté zálohy 2022                (obrat D 374, 472)</t>
  </si>
  <si>
    <t>Zúčtované 2022        (obrat MD 374, 472)</t>
  </si>
  <si>
    <t>Převod nevyčerp.fin. prostředků EU z SÚ 472 MD na RF ( D 414)    k 31.12.2022</t>
  </si>
  <si>
    <t>PS  388 transfery                 k 1.1.2022</t>
  </si>
  <si>
    <t>Zúčtované dohady/MZ 2022         (obrat D 388)</t>
  </si>
  <si>
    <t>Investiční dotace poskytnutá v roce 2022                             416 Fond investic   (401MD/416D)</t>
  </si>
  <si>
    <t>33063 NAKAP II. neinvestice (bez Šablon)</t>
  </si>
  <si>
    <t>33086 Národní plán obnovy - doučování</t>
  </si>
  <si>
    <t>33166 Soutěže</t>
  </si>
  <si>
    <t>Firmičky - Česko - Polsko - podíl EU</t>
  </si>
  <si>
    <t>počáteční stav 403 k 1.1.2022</t>
  </si>
  <si>
    <t>Transferové odpisy  rok 2022</t>
  </si>
  <si>
    <t>Rok pořízení   MM/RRRR z majetkové karty</t>
  </si>
  <si>
    <t>Rozpuštěný transfer k 31.12.2021</t>
  </si>
  <si>
    <t>Výše investičního transferu z pořizovací ceny majetku pořízeného po 1.1.2022</t>
  </si>
  <si>
    <t>Vlastní transferové odpisy v hlavní činnosti za 1-12/2022</t>
  </si>
  <si>
    <t>Vlastní transferové odpisy v doplňkové činnosti za 1-12/2022</t>
  </si>
  <si>
    <t>Výsledek hospodaření (VH) - rok 2022</t>
  </si>
  <si>
    <t>A.   Výsledek hospodaření za rok 2022</t>
  </si>
  <si>
    <t>Úhrada odvodů a penále PRK</t>
  </si>
  <si>
    <t>Stravování zaměstnanců vlastní i cizí</t>
  </si>
  <si>
    <t>Dotace EU - převod nevyčerp. prostředků podle zák.č.250/2000 Sb.</t>
  </si>
  <si>
    <t>INVESTIČNÍ MAJETEK 2022  Transferové odpisy</t>
  </si>
  <si>
    <t>* Dílčí ukazatel - dorovnání energií</t>
  </si>
  <si>
    <t>PS  374 + 472             k 1.1.2022</t>
  </si>
  <si>
    <t>Výnosy transferů 2022                                    (obrat MD 388)</t>
  </si>
  <si>
    <t>33063 NAKAP II. - ŠABLONY (neinvestice)</t>
  </si>
  <si>
    <t>33982 NAKAP II.  Investice 95%</t>
  </si>
  <si>
    <t>Komentář k účetní závěrce k 30. 06. 2022</t>
  </si>
  <si>
    <t>KS k 30. 06. 2022</t>
  </si>
  <si>
    <t>Přídel do fondu 1 - 6</t>
  </si>
</sst>
</file>

<file path=xl/styles.xml><?xml version="1.0" encoding="utf-8"?>
<styleSheet xmlns="http://schemas.openxmlformats.org/spreadsheetml/2006/main">
  <numFmts count="4">
    <numFmt numFmtId="164" formatCode="#,##0.00\ [$EUR]"/>
    <numFmt numFmtId="165" formatCode="#,##0.00\ &quot;Kč&quot;"/>
    <numFmt numFmtId="166" formatCode="#,##0.00\ _K_č"/>
    <numFmt numFmtId="167" formatCode="[$-F800]dddd\,\ mmmm\ dd\,\ yyyy"/>
  </numFmts>
  <fonts count="26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14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8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sz val="10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FF5C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22" fillId="0" borderId="0"/>
  </cellStyleXfs>
  <cellXfs count="526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165" fontId="0" fillId="0" borderId="0" xfId="0" applyNumberFormat="1"/>
    <xf numFmtId="49" fontId="0" fillId="0" borderId="1" xfId="0" applyNumberFormat="1" applyBorder="1"/>
    <xf numFmtId="0" fontId="0" fillId="0" borderId="1" xfId="0" applyBorder="1"/>
    <xf numFmtId="165" fontId="0" fillId="0" borderId="1" xfId="0" applyNumberFormat="1" applyBorder="1"/>
    <xf numFmtId="0" fontId="0" fillId="0" borderId="2" xfId="0" applyBorder="1"/>
    <xf numFmtId="165" fontId="0" fillId="0" borderId="3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0" fillId="0" borderId="10" xfId="0" applyNumberFormat="1" applyBorder="1"/>
    <xf numFmtId="165" fontId="0" fillId="0" borderId="11" xfId="0" applyNumberFormat="1" applyBorder="1"/>
    <xf numFmtId="164" fontId="0" fillId="0" borderId="8" xfId="0" applyNumberFormat="1" applyBorder="1"/>
    <xf numFmtId="0" fontId="0" fillId="0" borderId="6" xfId="0" applyBorder="1"/>
    <xf numFmtId="0" fontId="0" fillId="0" borderId="4" xfId="0" applyBorder="1"/>
    <xf numFmtId="0" fontId="4" fillId="0" borderId="0" xfId="0" applyFont="1"/>
    <xf numFmtId="0" fontId="3" fillId="0" borderId="0" xfId="0" applyFont="1" applyBorder="1"/>
    <xf numFmtId="0" fontId="0" fillId="0" borderId="13" xfId="0" applyBorder="1"/>
    <xf numFmtId="0" fontId="0" fillId="0" borderId="0" xfId="0" applyBorder="1"/>
    <xf numFmtId="165" fontId="0" fillId="0" borderId="0" xfId="0" applyNumberFormat="1" applyBorder="1" applyAlignment="1">
      <alignment wrapText="1"/>
    </xf>
    <xf numFmtId="165" fontId="0" fillId="0" borderId="0" xfId="0" applyNumberFormat="1" applyBorder="1"/>
    <xf numFmtId="165" fontId="0" fillId="0" borderId="1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/>
    <xf numFmtId="0" fontId="0" fillId="2" borderId="13" xfId="0" applyFill="1" applyBorder="1" applyAlignment="1"/>
    <xf numFmtId="0" fontId="0" fillId="2" borderId="14" xfId="0" applyFill="1" applyBorder="1" applyAlignment="1"/>
    <xf numFmtId="0" fontId="0" fillId="2" borderId="0" xfId="0" applyFill="1"/>
    <xf numFmtId="165" fontId="0" fillId="0" borderId="15" xfId="0" applyNumberFormat="1" applyBorder="1"/>
    <xf numFmtId="0" fontId="0" fillId="2" borderId="1" xfId="0" applyFill="1" applyBorder="1"/>
    <xf numFmtId="49" fontId="0" fillId="0" borderId="0" xfId="0" applyNumberFormat="1" applyBorder="1" applyAlignment="1"/>
    <xf numFmtId="0" fontId="3" fillId="0" borderId="0" xfId="0" applyFont="1" applyFill="1" applyBorder="1"/>
    <xf numFmtId="165" fontId="0" fillId="0" borderId="4" xfId="0" applyNumberFormat="1" applyBorder="1"/>
    <xf numFmtId="0" fontId="0" fillId="0" borderId="2" xfId="0" applyBorder="1" applyAlignment="1">
      <alignment shrinkToFit="1"/>
    </xf>
    <xf numFmtId="165" fontId="0" fillId="0" borderId="4" xfId="0" applyNumberFormat="1" applyBorder="1" applyAlignment="1">
      <alignment shrinkToFit="1"/>
    </xf>
    <xf numFmtId="165" fontId="0" fillId="0" borderId="6" xfId="0" applyNumberFormat="1" applyBorder="1"/>
    <xf numFmtId="165" fontId="0" fillId="0" borderId="6" xfId="0" applyNumberFormat="1" applyBorder="1" applyAlignment="1">
      <alignment shrinkToFit="1"/>
    </xf>
    <xf numFmtId="0" fontId="0" fillId="0" borderId="8" xfId="0" applyBorder="1" applyAlignment="1">
      <alignment horizontal="right"/>
    </xf>
    <xf numFmtId="165" fontId="0" fillId="0" borderId="10" xfId="0" applyNumberFormat="1" applyBorder="1"/>
    <xf numFmtId="0" fontId="0" fillId="0" borderId="9" xfId="0" applyBorder="1" applyAlignment="1">
      <alignment shrinkToFit="1"/>
    </xf>
    <xf numFmtId="165" fontId="0" fillId="0" borderId="10" xfId="0" applyNumberFormat="1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2" xfId="0" applyFill="1" applyBorder="1" applyAlignment="1">
      <alignment shrinkToFit="1"/>
    </xf>
    <xf numFmtId="0" fontId="0" fillId="0" borderId="16" xfId="0" applyFill="1" applyBorder="1" applyAlignment="1">
      <alignment shrinkToFit="1"/>
    </xf>
    <xf numFmtId="0" fontId="0" fillId="0" borderId="7" xfId="0" applyFill="1" applyBorder="1" applyAlignment="1">
      <alignment shrinkToFit="1"/>
    </xf>
    <xf numFmtId="0" fontId="0" fillId="0" borderId="9" xfId="0" applyFill="1" applyBorder="1" applyAlignment="1">
      <alignment shrinkToFit="1"/>
    </xf>
    <xf numFmtId="0" fontId="0" fillId="0" borderId="17" xfId="0" applyBorder="1"/>
    <xf numFmtId="165" fontId="0" fillId="0" borderId="14" xfId="0" applyNumberFormat="1" applyBorder="1"/>
    <xf numFmtId="0" fontId="0" fillId="0" borderId="0" xfId="0" applyFill="1" applyBorder="1"/>
    <xf numFmtId="165" fontId="0" fillId="0" borderId="12" xfId="0" applyNumberFormat="1" applyBorder="1"/>
    <xf numFmtId="0" fontId="0" fillId="0" borderId="0" xfId="0" applyBorder="1" applyAlignment="1">
      <alignment wrapText="1"/>
    </xf>
    <xf numFmtId="0" fontId="0" fillId="0" borderId="1" xfId="0" applyFill="1" applyBorder="1"/>
    <xf numFmtId="0" fontId="0" fillId="0" borderId="0" xfId="0" applyFill="1" applyBorder="1" applyAlignment="1">
      <alignment shrinkToFit="1"/>
    </xf>
    <xf numFmtId="0" fontId="0" fillId="0" borderId="0" xfId="0" applyFill="1" applyBorder="1" applyAlignment="1">
      <alignment wrapText="1"/>
    </xf>
    <xf numFmtId="165" fontId="10" fillId="0" borderId="4" xfId="0" applyNumberFormat="1" applyFont="1" applyBorder="1"/>
    <xf numFmtId="165" fontId="10" fillId="0" borderId="10" xfId="0" applyNumberFormat="1" applyFont="1" applyBorder="1"/>
    <xf numFmtId="165" fontId="1" fillId="0" borderId="4" xfId="0" applyNumberFormat="1" applyFont="1" applyBorder="1"/>
    <xf numFmtId="165" fontId="10" fillId="0" borderId="19" xfId="0" applyNumberFormat="1" applyFont="1" applyBorder="1"/>
    <xf numFmtId="165" fontId="0" fillId="0" borderId="20" xfId="0" applyNumberFormat="1" applyBorder="1"/>
    <xf numFmtId="165" fontId="0" fillId="0" borderId="19" xfId="0" applyNumberFormat="1" applyBorder="1"/>
    <xf numFmtId="165" fontId="10" fillId="0" borderId="21" xfId="0" applyNumberFormat="1" applyFont="1" applyBorder="1"/>
    <xf numFmtId="0" fontId="0" fillId="0" borderId="22" xfId="0" applyFill="1" applyBorder="1" applyAlignment="1">
      <alignment shrinkToFit="1"/>
    </xf>
    <xf numFmtId="165" fontId="0" fillId="0" borderId="23" xfId="0" applyNumberFormat="1" applyBorder="1"/>
    <xf numFmtId="0" fontId="0" fillId="0" borderId="24" xfId="0" applyFill="1" applyBorder="1" applyAlignment="1">
      <alignment shrinkToFit="1"/>
    </xf>
    <xf numFmtId="165" fontId="10" fillId="0" borderId="25" xfId="0" applyNumberFormat="1" applyFont="1" applyBorder="1"/>
    <xf numFmtId="165" fontId="0" fillId="0" borderId="26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165" fontId="0" fillId="0" borderId="28" xfId="0" applyNumberFormat="1" applyBorder="1" applyAlignment="1">
      <alignment horizontal="center"/>
    </xf>
    <xf numFmtId="0" fontId="5" fillId="0" borderId="1" xfId="0" applyFont="1" applyBorder="1"/>
    <xf numFmtId="165" fontId="3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9" fillId="2" borderId="13" xfId="0" applyFont="1" applyFill="1" applyBorder="1" applyAlignment="1"/>
    <xf numFmtId="165" fontId="0" fillId="0" borderId="29" xfId="0" applyNumberFormat="1" applyBorder="1" applyAlignment="1">
      <alignment horizontal="center"/>
    </xf>
    <xf numFmtId="0" fontId="9" fillId="0" borderId="3" xfId="0" applyFont="1" applyBorder="1"/>
    <xf numFmtId="0" fontId="9" fillId="0" borderId="1" xfId="0" applyFont="1" applyBorder="1"/>
    <xf numFmtId="0" fontId="9" fillId="0" borderId="16" xfId="0" applyFont="1" applyBorder="1" applyAlignment="1">
      <alignment wrapText="1"/>
    </xf>
    <xf numFmtId="165" fontId="9" fillId="0" borderId="4" xfId="0" applyNumberFormat="1" applyFont="1" applyBorder="1"/>
    <xf numFmtId="0" fontId="9" fillId="0" borderId="8" xfId="0" applyFont="1" applyBorder="1" applyAlignment="1">
      <alignment horizontal="right"/>
    </xf>
    <xf numFmtId="165" fontId="9" fillId="0" borderId="6" xfId="0" applyNumberFormat="1" applyFont="1" applyBorder="1"/>
    <xf numFmtId="165" fontId="9" fillId="0" borderId="8" xfId="0" applyNumberFormat="1" applyFont="1" applyBorder="1"/>
    <xf numFmtId="165" fontId="9" fillId="0" borderId="0" xfId="0" applyNumberFormat="1" applyFont="1" applyBorder="1"/>
    <xf numFmtId="0" fontId="0" fillId="0" borderId="0" xfId="0" applyAlignment="1">
      <alignment horizontal="right"/>
    </xf>
    <xf numFmtId="165" fontId="9" fillId="0" borderId="1" xfId="0" applyNumberFormat="1" applyFont="1" applyBorder="1" applyAlignment="1">
      <alignment horizontal="center"/>
    </xf>
    <xf numFmtId="0" fontId="5" fillId="0" borderId="0" xfId="0" applyFont="1"/>
    <xf numFmtId="0" fontId="3" fillId="2" borderId="0" xfId="0" applyFont="1" applyFill="1" applyBorder="1" applyAlignment="1">
      <alignment horizontal="left"/>
    </xf>
    <xf numFmtId="0" fontId="3" fillId="2" borderId="0" xfId="0" applyFont="1" applyFill="1"/>
    <xf numFmtId="0" fontId="3" fillId="2" borderId="0" xfId="0" applyFont="1" applyFill="1" applyBorder="1" applyAlignment="1">
      <alignment wrapText="1"/>
    </xf>
    <xf numFmtId="0" fontId="3" fillId="2" borderId="7" xfId="0" applyFont="1" applyFill="1" applyBorder="1"/>
    <xf numFmtId="0" fontId="3" fillId="2" borderId="7" xfId="0" applyFont="1" applyFill="1" applyBorder="1" applyAlignment="1">
      <alignment wrapText="1"/>
    </xf>
    <xf numFmtId="165" fontId="9" fillId="0" borderId="19" xfId="0" applyNumberFormat="1" applyFont="1" applyBorder="1" applyAlignment="1">
      <alignment horizontal="center"/>
    </xf>
    <xf numFmtId="165" fontId="9" fillId="0" borderId="26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7" xfId="0" applyNumberForma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Fill="1" applyBorder="1"/>
    <xf numFmtId="0" fontId="3" fillId="0" borderId="1" xfId="0" applyFont="1" applyBorder="1"/>
    <xf numFmtId="0" fontId="8" fillId="0" borderId="0" xfId="0" applyFont="1" applyAlignment="1">
      <alignment horizontal="left"/>
    </xf>
    <xf numFmtId="0" fontId="8" fillId="0" borderId="4" xfId="0" applyFont="1" applyBorder="1"/>
    <xf numFmtId="165" fontId="8" fillId="0" borderId="19" xfId="0" applyNumberFormat="1" applyFont="1" applyBorder="1" applyAlignment="1">
      <alignment horizontal="center"/>
    </xf>
    <xf numFmtId="165" fontId="8" fillId="0" borderId="29" xfId="0" applyNumberFormat="1" applyFont="1" applyBorder="1" applyAlignment="1">
      <alignment horizontal="center"/>
    </xf>
    <xf numFmtId="165" fontId="8" fillId="0" borderId="35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165" fontId="8" fillId="0" borderId="23" xfId="0" applyNumberFormat="1" applyFont="1" applyBorder="1" applyAlignment="1">
      <alignment horizontal="center"/>
    </xf>
    <xf numFmtId="0" fontId="0" fillId="3" borderId="0" xfId="0" applyFill="1"/>
    <xf numFmtId="0" fontId="8" fillId="0" borderId="1" xfId="0" applyFont="1" applyFill="1" applyBorder="1" applyAlignment="1">
      <alignment wrapText="1"/>
    </xf>
    <xf numFmtId="0" fontId="8" fillId="0" borderId="1" xfId="0" applyFont="1" applyBorder="1"/>
    <xf numFmtId="0" fontId="8" fillId="0" borderId="1" xfId="0" applyFont="1" applyFill="1" applyBorder="1"/>
    <xf numFmtId="0" fontId="2" fillId="0" borderId="0" xfId="0" applyFont="1"/>
    <xf numFmtId="0" fontId="8" fillId="0" borderId="7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right"/>
    </xf>
    <xf numFmtId="0" fontId="18" fillId="0" borderId="0" xfId="0" applyFont="1"/>
    <xf numFmtId="0" fontId="19" fillId="0" borderId="0" xfId="0" applyFont="1"/>
    <xf numFmtId="0" fontId="15" fillId="4" borderId="0" xfId="0" applyFont="1" applyFill="1"/>
    <xf numFmtId="0" fontId="0" fillId="4" borderId="0" xfId="0" applyFill="1"/>
    <xf numFmtId="0" fontId="15" fillId="0" borderId="0" xfId="0" applyFont="1" applyAlignment="1">
      <alignment horizontal="right"/>
    </xf>
    <xf numFmtId="165" fontId="5" fillId="0" borderId="1" xfId="0" applyNumberFormat="1" applyFont="1" applyBorder="1"/>
    <xf numFmtId="0" fontId="8" fillId="0" borderId="0" xfId="0" applyFont="1" applyBorder="1" applyAlignment="1">
      <alignment wrapText="1"/>
    </xf>
    <xf numFmtId="165" fontId="12" fillId="0" borderId="40" xfId="0" applyNumberFormat="1" applyFont="1" applyBorder="1"/>
    <xf numFmtId="165" fontId="12" fillId="0" borderId="41" xfId="0" applyNumberFormat="1" applyFont="1" applyBorder="1"/>
    <xf numFmtId="165" fontId="20" fillId="5" borderId="42" xfId="0" applyNumberFormat="1" applyFont="1" applyFill="1" applyBorder="1"/>
    <xf numFmtId="0" fontId="3" fillId="0" borderId="0" xfId="0" applyFont="1" applyBorder="1" applyAlignment="1"/>
    <xf numFmtId="165" fontId="15" fillId="0" borderId="0" xfId="0" applyNumberFormat="1" applyFont="1" applyBorder="1"/>
    <xf numFmtId="165" fontId="11" fillId="0" borderId="0" xfId="0" applyNumberFormat="1" applyFont="1" applyBorder="1"/>
    <xf numFmtId="165" fontId="5" fillId="0" borderId="0" xfId="0" applyNumberFormat="1" applyFont="1" applyBorder="1"/>
    <xf numFmtId="165" fontId="0" fillId="0" borderId="1" xfId="0" applyNumberFormat="1" applyBorder="1" applyProtection="1">
      <protection locked="0"/>
    </xf>
    <xf numFmtId="165" fontId="0" fillId="0" borderId="11" xfId="0" applyNumberFormat="1" applyBorder="1" applyProtection="1">
      <protection locked="0"/>
    </xf>
    <xf numFmtId="165" fontId="3" fillId="0" borderId="1" xfId="0" applyNumberFormat="1" applyFont="1" applyBorder="1"/>
    <xf numFmtId="0" fontId="3" fillId="0" borderId="0" xfId="0" applyFont="1" applyAlignment="1">
      <alignment horizontal="left"/>
    </xf>
    <xf numFmtId="165" fontId="5" fillId="0" borderId="1" xfId="0" applyNumberFormat="1" applyFont="1" applyBorder="1" applyProtection="1">
      <protection locked="0"/>
    </xf>
    <xf numFmtId="14" fontId="0" fillId="0" borderId="0" xfId="0" applyNumberFormat="1" applyAlignment="1">
      <alignment horizontal="left"/>
    </xf>
    <xf numFmtId="165" fontId="0" fillId="0" borderId="32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47" xfId="0" applyNumberFormat="1" applyFill="1" applyBorder="1" applyAlignment="1">
      <alignment horizontal="center"/>
    </xf>
    <xf numFmtId="0" fontId="8" fillId="3" borderId="0" xfId="0" applyFont="1" applyFill="1" applyBorder="1"/>
    <xf numFmtId="165" fontId="0" fillId="0" borderId="32" xfId="0" applyNumberFormat="1" applyFill="1" applyBorder="1" applyAlignment="1">
      <alignment horizontal="center"/>
    </xf>
    <xf numFmtId="165" fontId="0" fillId="0" borderId="21" xfId="0" applyNumberFormat="1" applyFill="1" applyBorder="1" applyAlignment="1">
      <alignment horizontal="center"/>
    </xf>
    <xf numFmtId="165" fontId="0" fillId="0" borderId="9" xfId="0" applyNumberFormat="1" applyFill="1" applyBorder="1" applyAlignment="1">
      <alignment horizontal="center"/>
    </xf>
    <xf numFmtId="165" fontId="0" fillId="0" borderId="10" xfId="0" applyNumberFormat="1" applyFill="1" applyBorder="1" applyAlignment="1">
      <alignment horizontal="center"/>
    </xf>
    <xf numFmtId="165" fontId="0" fillId="0" borderId="26" xfId="0" applyNumberFormat="1" applyFill="1" applyBorder="1" applyAlignment="1">
      <alignment horizontal="center"/>
    </xf>
    <xf numFmtId="165" fontId="0" fillId="0" borderId="51" xfId="0" applyNumberFormat="1" applyBorder="1" applyAlignment="1">
      <alignment horizontal="center"/>
    </xf>
    <xf numFmtId="165" fontId="0" fillId="0" borderId="38" xfId="0" applyNumberFormat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165" fontId="0" fillId="6" borderId="2" xfId="0" applyNumberFormat="1" applyFill="1" applyBorder="1" applyAlignment="1">
      <alignment horizontal="center"/>
    </xf>
    <xf numFmtId="165" fontId="0" fillId="6" borderId="4" xfId="0" applyNumberFormat="1" applyFill="1" applyBorder="1" applyAlignment="1">
      <alignment horizontal="center"/>
    </xf>
    <xf numFmtId="165" fontId="0" fillId="6" borderId="28" xfId="0" applyNumberFormat="1" applyFill="1" applyBorder="1" applyAlignment="1">
      <alignment horizontal="center"/>
    </xf>
    <xf numFmtId="165" fontId="0" fillId="6" borderId="29" xfId="0" applyNumberFormat="1" applyFill="1" applyBorder="1" applyAlignment="1">
      <alignment horizontal="center"/>
    </xf>
    <xf numFmtId="165" fontId="8" fillId="6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4" xfId="0" applyBorder="1" applyAlignment="1">
      <alignment horizontal="center"/>
    </xf>
    <xf numFmtId="165" fontId="8" fillId="6" borderId="19" xfId="0" applyNumberFormat="1" applyFont="1" applyFill="1" applyBorder="1" applyAlignment="1">
      <alignment horizontal="center"/>
    </xf>
    <xf numFmtId="165" fontId="8" fillId="6" borderId="10" xfId="0" applyNumberFormat="1" applyFont="1" applyFill="1" applyBorder="1" applyAlignment="1">
      <alignment horizontal="center"/>
    </xf>
    <xf numFmtId="165" fontId="8" fillId="6" borderId="21" xfId="0" applyNumberFormat="1" applyFont="1" applyFill="1" applyBorder="1" applyAlignment="1">
      <alignment horizontal="center"/>
    </xf>
    <xf numFmtId="165" fontId="0" fillId="7" borderId="1" xfId="0" applyNumberFormat="1" applyFill="1" applyBorder="1" applyProtection="1">
      <protection locked="0"/>
    </xf>
    <xf numFmtId="165" fontId="0" fillId="7" borderId="11" xfId="0" applyNumberFormat="1" applyFill="1" applyBorder="1" applyProtection="1">
      <protection locked="0"/>
    </xf>
    <xf numFmtId="165" fontId="0" fillId="7" borderId="1" xfId="0" applyNumberFormat="1" applyFill="1" applyBorder="1"/>
    <xf numFmtId="165" fontId="0" fillId="7" borderId="32" xfId="0" applyNumberFormat="1" applyFill="1" applyBorder="1" applyProtection="1">
      <protection locked="0"/>
    </xf>
    <xf numFmtId="165" fontId="0" fillId="7" borderId="8" xfId="0" applyNumberFormat="1" applyFill="1" applyBorder="1"/>
    <xf numFmtId="165" fontId="0" fillId="7" borderId="3" xfId="0" applyNumberFormat="1" applyFill="1" applyBorder="1"/>
    <xf numFmtId="165" fontId="3" fillId="7" borderId="1" xfId="0" applyNumberFormat="1" applyFont="1" applyFill="1" applyBorder="1" applyAlignment="1">
      <alignment horizontal="right"/>
    </xf>
    <xf numFmtId="0" fontId="8" fillId="7" borderId="0" xfId="0" applyFont="1" applyFill="1" applyAlignment="1">
      <alignment horizontal="left"/>
    </xf>
    <xf numFmtId="14" fontId="0" fillId="7" borderId="0" xfId="0" applyNumberFormat="1" applyFill="1" applyAlignment="1">
      <alignment horizontal="left"/>
    </xf>
    <xf numFmtId="0" fontId="0" fillId="7" borderId="0" xfId="0" applyFill="1" applyAlignment="1">
      <alignment horizontal="left"/>
    </xf>
    <xf numFmtId="49" fontId="8" fillId="0" borderId="58" xfId="0" applyNumberFormat="1" applyFont="1" applyBorder="1"/>
    <xf numFmtId="49" fontId="8" fillId="0" borderId="49" xfId="0" applyNumberFormat="1" applyFont="1" applyBorder="1"/>
    <xf numFmtId="0" fontId="23" fillId="8" borderId="0" xfId="0" applyFont="1" applyFill="1"/>
    <xf numFmtId="49" fontId="23" fillId="8" borderId="49" xfId="0" applyNumberFormat="1" applyFont="1" applyFill="1" applyBorder="1"/>
    <xf numFmtId="49" fontId="23" fillId="8" borderId="59" xfId="0" applyNumberFormat="1" applyFont="1" applyFill="1" applyBorder="1"/>
    <xf numFmtId="49" fontId="23" fillId="8" borderId="23" xfId="0" applyNumberFormat="1" applyFont="1" applyFill="1" applyBorder="1"/>
    <xf numFmtId="49" fontId="23" fillId="8" borderId="4" xfId="0" applyNumberFormat="1" applyFont="1" applyFill="1" applyBorder="1"/>
    <xf numFmtId="49" fontId="23" fillId="8" borderId="25" xfId="0" applyNumberFormat="1" applyFont="1" applyFill="1" applyBorder="1"/>
    <xf numFmtId="0" fontId="8" fillId="0" borderId="58" xfId="0" applyFont="1" applyBorder="1" applyAlignment="1">
      <alignment wrapText="1"/>
    </xf>
    <xf numFmtId="0" fontId="8" fillId="0" borderId="49" xfId="0" applyFont="1" applyBorder="1"/>
    <xf numFmtId="0" fontId="8" fillId="0" borderId="58" xfId="0" applyFont="1" applyBorder="1"/>
    <xf numFmtId="165" fontId="8" fillId="6" borderId="32" xfId="0" applyNumberFormat="1" applyFont="1" applyFill="1" applyBorder="1" applyAlignment="1">
      <alignment horizontal="center"/>
    </xf>
    <xf numFmtId="165" fontId="0" fillId="0" borderId="60" xfId="0" applyNumberForma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8" borderId="0" xfId="0" applyFont="1" applyFill="1"/>
    <xf numFmtId="0" fontId="0" fillId="8" borderId="0" xfId="0" applyFill="1"/>
    <xf numFmtId="165" fontId="8" fillId="7" borderId="1" xfId="0" applyNumberFormat="1" applyFont="1" applyFill="1" applyBorder="1" applyAlignment="1" applyProtection="1">
      <alignment horizontal="center" vertical="center" wrapText="1"/>
      <protection locked="0"/>
    </xf>
    <xf numFmtId="165" fontId="8" fillId="6" borderId="1" xfId="0" applyNumberFormat="1" applyFont="1" applyFill="1" applyBorder="1" applyAlignment="1">
      <alignment horizontal="center" vertical="center"/>
    </xf>
    <xf numFmtId="165" fontId="8" fillId="0" borderId="26" xfId="0" applyNumberFormat="1" applyFont="1" applyFill="1" applyBorder="1" applyAlignment="1">
      <alignment horizontal="center"/>
    </xf>
    <xf numFmtId="165" fontId="0" fillId="6" borderId="22" xfId="0" applyNumberFormat="1" applyFill="1" applyBorder="1" applyAlignment="1">
      <alignment horizontal="center"/>
    </xf>
    <xf numFmtId="165" fontId="8" fillId="6" borderId="2" xfId="0" applyNumberFormat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0" fillId="6" borderId="32" xfId="0" applyNumberFormat="1" applyFill="1" applyBorder="1" applyAlignment="1">
      <alignment horizontal="center"/>
    </xf>
    <xf numFmtId="165" fontId="0" fillId="6" borderId="3" xfId="0" applyNumberFormat="1" applyFill="1" applyBorder="1" applyAlignment="1">
      <alignment horizontal="center"/>
    </xf>
    <xf numFmtId="165" fontId="0" fillId="6" borderId="6" xfId="0" applyNumberFormat="1" applyFill="1" applyBorder="1" applyAlignment="1">
      <alignment horizontal="center"/>
    </xf>
    <xf numFmtId="165" fontId="0" fillId="6" borderId="27" xfId="0" applyNumberForma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165" fontId="0" fillId="6" borderId="60" xfId="0" applyNumberFormat="1" applyFill="1" applyBorder="1" applyAlignment="1">
      <alignment horizontal="center"/>
    </xf>
    <xf numFmtId="165" fontId="0" fillId="6" borderId="35" xfId="0" applyNumberFormat="1" applyFill="1" applyBorder="1" applyAlignment="1">
      <alignment horizontal="center"/>
    </xf>
    <xf numFmtId="165" fontId="8" fillId="6" borderId="22" xfId="0" applyNumberFormat="1" applyFont="1" applyFill="1" applyBorder="1" applyAlignment="1">
      <alignment horizontal="center"/>
    </xf>
    <xf numFmtId="165" fontId="0" fillId="6" borderId="23" xfId="0" applyNumberFormat="1" applyFill="1" applyBorder="1" applyAlignment="1">
      <alignment horizontal="center"/>
    </xf>
    <xf numFmtId="165" fontId="0" fillId="0" borderId="23" xfId="0" applyNumberFormat="1" applyFill="1" applyBorder="1" applyAlignment="1">
      <alignment horizontal="center"/>
    </xf>
    <xf numFmtId="165" fontId="0" fillId="6" borderId="63" xfId="0" applyNumberFormat="1" applyFill="1" applyBorder="1" applyAlignment="1">
      <alignment horizontal="center"/>
    </xf>
    <xf numFmtId="165" fontId="0" fillId="6" borderId="5" xfId="0" applyNumberFormat="1" applyFill="1" applyBorder="1" applyAlignment="1">
      <alignment horizontal="center"/>
    </xf>
    <xf numFmtId="165" fontId="0" fillId="6" borderId="66" xfId="0" applyNumberFormat="1" applyFill="1" applyBorder="1" applyAlignment="1">
      <alignment horizontal="center"/>
    </xf>
    <xf numFmtId="165" fontId="8" fillId="6" borderId="24" xfId="0" applyNumberFormat="1" applyFont="1" applyFill="1" applyBorder="1" applyAlignment="1">
      <alignment horizontal="center"/>
    </xf>
    <xf numFmtId="165" fontId="0" fillId="6" borderId="25" xfId="0" applyNumberFormat="1" applyFill="1" applyBorder="1" applyAlignment="1">
      <alignment horizontal="center"/>
    </xf>
    <xf numFmtId="165" fontId="0" fillId="0" borderId="25" xfId="0" applyNumberFormat="1" applyFill="1" applyBorder="1" applyAlignment="1">
      <alignment horizontal="center"/>
    </xf>
    <xf numFmtId="165" fontId="0" fillId="0" borderId="51" xfId="0" applyNumberFormat="1" applyFill="1" applyBorder="1" applyAlignment="1">
      <alignment horizontal="center"/>
    </xf>
    <xf numFmtId="165" fontId="0" fillId="0" borderId="35" xfId="0" applyNumberFormat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5" fontId="0" fillId="0" borderId="60" xfId="0" applyNumberFormat="1" applyBorder="1" applyAlignment="1">
      <alignment horizontal="center"/>
    </xf>
    <xf numFmtId="165" fontId="0" fillId="0" borderId="66" xfId="0" applyNumberForma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63" xfId="0" applyNumberFormat="1" applyBorder="1" applyAlignment="1">
      <alignment horizontal="center"/>
    </xf>
    <xf numFmtId="165" fontId="0" fillId="0" borderId="63" xfId="0" applyNumberFormat="1" applyFill="1" applyBorder="1" applyAlignment="1">
      <alignment horizontal="center"/>
    </xf>
    <xf numFmtId="165" fontId="0" fillId="0" borderId="65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8" fillId="6" borderId="29" xfId="0" applyNumberFormat="1" applyFont="1" applyFill="1" applyBorder="1" applyAlignment="1">
      <alignment horizontal="center"/>
    </xf>
    <xf numFmtId="165" fontId="0" fillId="6" borderId="44" xfId="0" applyNumberFormat="1" applyFill="1" applyBorder="1" applyAlignment="1">
      <alignment horizontal="center"/>
    </xf>
    <xf numFmtId="165" fontId="0" fillId="6" borderId="21" xfId="0" applyNumberFormat="1" applyFill="1" applyBorder="1" applyAlignment="1">
      <alignment horizontal="center"/>
    </xf>
    <xf numFmtId="165" fontId="0" fillId="6" borderId="10" xfId="0" applyNumberFormat="1" applyFill="1" applyBorder="1" applyAlignment="1">
      <alignment horizontal="center"/>
    </xf>
    <xf numFmtId="0" fontId="8" fillId="0" borderId="67" xfId="0" applyFont="1" applyBorder="1" applyAlignment="1">
      <alignment wrapText="1"/>
    </xf>
    <xf numFmtId="165" fontId="0" fillId="6" borderId="38" xfId="0" applyNumberFormat="1" applyFill="1" applyBorder="1" applyAlignment="1">
      <alignment horizontal="center"/>
    </xf>
    <xf numFmtId="165" fontId="0" fillId="0" borderId="29" xfId="0" applyNumberForma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5" fontId="0" fillId="0" borderId="35" xfId="0" applyNumberFormat="1" applyFill="1" applyBorder="1" applyAlignment="1">
      <alignment horizontal="center"/>
    </xf>
    <xf numFmtId="165" fontId="0" fillId="0" borderId="19" xfId="0" applyNumberFormat="1" applyFill="1" applyBorder="1" applyAlignment="1">
      <alignment horizontal="center"/>
    </xf>
    <xf numFmtId="165" fontId="0" fillId="0" borderId="27" xfId="0" applyNumberFormat="1" applyBorder="1" applyAlignment="1">
      <alignment horizontal="center"/>
    </xf>
    <xf numFmtId="165" fontId="0" fillId="0" borderId="30" xfId="0" applyNumberFormat="1" applyFill="1" applyBorder="1" applyAlignment="1">
      <alignment horizontal="center"/>
    </xf>
    <xf numFmtId="165" fontId="8" fillId="0" borderId="60" xfId="0" applyNumberFormat="1" applyFont="1" applyFill="1" applyBorder="1" applyAlignment="1">
      <alignment horizontal="center"/>
    </xf>
    <xf numFmtId="165" fontId="9" fillId="0" borderId="29" xfId="0" applyNumberFormat="1" applyFont="1" applyBorder="1" applyAlignment="1">
      <alignment horizontal="center"/>
    </xf>
    <xf numFmtId="165" fontId="9" fillId="0" borderId="23" xfId="0" applyNumberFormat="1" applyFont="1" applyBorder="1" applyAlignment="1">
      <alignment horizontal="center"/>
    </xf>
    <xf numFmtId="165" fontId="9" fillId="0" borderId="60" xfId="0" applyNumberFormat="1" applyFont="1" applyBorder="1" applyAlignment="1">
      <alignment horizontal="center"/>
    </xf>
    <xf numFmtId="165" fontId="8" fillId="6" borderId="23" xfId="0" applyNumberFormat="1" applyFont="1" applyFill="1" applyBorder="1" applyAlignment="1">
      <alignment horizontal="center"/>
    </xf>
    <xf numFmtId="165" fontId="8" fillId="6" borderId="4" xfId="0" applyNumberFormat="1" applyFont="1" applyFill="1" applyBorder="1" applyAlignment="1">
      <alignment horizontal="center"/>
    </xf>
    <xf numFmtId="0" fontId="0" fillId="6" borderId="0" xfId="0" applyFill="1"/>
    <xf numFmtId="0" fontId="3" fillId="6" borderId="0" xfId="0" applyFont="1" applyFill="1" applyBorder="1"/>
    <xf numFmtId="0" fontId="3" fillId="8" borderId="0" xfId="0" applyFont="1" applyFill="1" applyBorder="1"/>
    <xf numFmtId="165" fontId="0" fillId="0" borderId="68" xfId="0" applyNumberFormat="1" applyFill="1" applyBorder="1" applyAlignment="1">
      <alignment horizontal="center"/>
    </xf>
    <xf numFmtId="165" fontId="0" fillId="0" borderId="44" xfId="0" applyNumberFormat="1" applyBorder="1" applyAlignment="1">
      <alignment horizontal="center"/>
    </xf>
    <xf numFmtId="165" fontId="0" fillId="0" borderId="17" xfId="0" applyNumberFormat="1" applyFill="1" applyBorder="1" applyAlignment="1">
      <alignment horizontal="center"/>
    </xf>
    <xf numFmtId="165" fontId="0" fillId="0" borderId="45" xfId="0" applyNumberFormat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165" fontId="0" fillId="0" borderId="24" xfId="0" applyNumberFormat="1" applyFill="1" applyBorder="1" applyAlignment="1">
      <alignment horizontal="center"/>
    </xf>
    <xf numFmtId="0" fontId="8" fillId="0" borderId="49" xfId="0" applyFont="1" applyBorder="1" applyAlignment="1">
      <alignment wrapText="1"/>
    </xf>
    <xf numFmtId="0" fontId="8" fillId="0" borderId="25" xfId="0" applyFont="1" applyBorder="1" applyAlignment="1">
      <alignment horizontal="left"/>
    </xf>
    <xf numFmtId="165" fontId="0" fillId="6" borderId="24" xfId="0" applyNumberFormat="1" applyFill="1" applyBorder="1" applyAlignment="1">
      <alignment horizontal="center"/>
    </xf>
    <xf numFmtId="165" fontId="0" fillId="0" borderId="31" xfId="0" applyNumberFormat="1" applyFill="1" applyBorder="1" applyAlignment="1">
      <alignment horizontal="center"/>
    </xf>
    <xf numFmtId="165" fontId="0" fillId="0" borderId="64" xfId="0" applyNumberFormat="1" applyFill="1" applyBorder="1" applyAlignment="1">
      <alignment horizontal="center"/>
    </xf>
    <xf numFmtId="165" fontId="0" fillId="0" borderId="56" xfId="0" applyNumberFormat="1" applyFill="1" applyBorder="1" applyAlignment="1">
      <alignment horizontal="center"/>
    </xf>
    <xf numFmtId="165" fontId="0" fillId="0" borderId="71" xfId="0" applyNumberFormat="1" applyFill="1" applyBorder="1" applyAlignment="1">
      <alignment horizontal="center"/>
    </xf>
    <xf numFmtId="165" fontId="0" fillId="0" borderId="65" xfId="0" applyNumberFormat="1" applyFill="1" applyBorder="1" applyAlignment="1">
      <alignment horizontal="center"/>
    </xf>
    <xf numFmtId="0" fontId="0" fillId="0" borderId="22" xfId="0" applyBorder="1" applyAlignment="1">
      <alignment horizontal="center"/>
    </xf>
    <xf numFmtId="165" fontId="0" fillId="0" borderId="53" xfId="0" applyNumberFormat="1" applyBorder="1" applyAlignment="1">
      <alignment horizontal="center"/>
    </xf>
    <xf numFmtId="165" fontId="0" fillId="0" borderId="68" xfId="0" applyNumberFormat="1" applyBorder="1" applyAlignment="1">
      <alignment horizontal="center"/>
    </xf>
    <xf numFmtId="165" fontId="0" fillId="0" borderId="69" xfId="0" applyNumberFormat="1" applyBorder="1" applyAlignment="1">
      <alignment horizontal="center"/>
    </xf>
    <xf numFmtId="165" fontId="0" fillId="0" borderId="54" xfId="0" applyNumberFormat="1" applyBorder="1" applyAlignment="1">
      <alignment horizontal="center"/>
    </xf>
    <xf numFmtId="165" fontId="0" fillId="0" borderId="66" xfId="0" applyNumberFormat="1" applyFill="1" applyBorder="1" applyAlignment="1">
      <alignment horizontal="center"/>
    </xf>
    <xf numFmtId="165" fontId="0" fillId="0" borderId="70" xfId="0" applyNumberFormat="1" applyFill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0" fontId="1" fillId="0" borderId="2" xfId="0" applyFont="1" applyBorder="1"/>
    <xf numFmtId="0" fontId="0" fillId="0" borderId="7" xfId="0" applyBorder="1" applyAlignment="1">
      <alignment vertical="center" wrapText="1"/>
    </xf>
    <xf numFmtId="165" fontId="3" fillId="0" borderId="0" xfId="0" applyNumberFormat="1" applyFont="1" applyBorder="1" applyAlignment="1">
      <alignment horizontal="right"/>
    </xf>
    <xf numFmtId="0" fontId="0" fillId="0" borderId="0" xfId="0"/>
    <xf numFmtId="165" fontId="0" fillId="0" borderId="10" xfId="0" applyNumberFormat="1" applyBorder="1"/>
    <xf numFmtId="0" fontId="0" fillId="0" borderId="9" xfId="0" applyFill="1" applyBorder="1" applyAlignment="1">
      <alignment shrinkToFit="1"/>
    </xf>
    <xf numFmtId="0" fontId="8" fillId="0" borderId="2" xfId="0" applyFont="1" applyBorder="1"/>
    <xf numFmtId="0" fontId="8" fillId="0" borderId="2" xfId="0" applyFont="1" applyBorder="1" applyAlignment="1">
      <alignment wrapText="1"/>
    </xf>
    <xf numFmtId="0" fontId="0" fillId="0" borderId="0" xfId="0"/>
    <xf numFmtId="165" fontId="0" fillId="0" borderId="10" xfId="0" applyNumberFormat="1" applyBorder="1"/>
    <xf numFmtId="0" fontId="0" fillId="0" borderId="9" xfId="0" applyFill="1" applyBorder="1" applyAlignment="1">
      <alignment shrinkToFit="1"/>
    </xf>
    <xf numFmtId="0" fontId="0" fillId="0" borderId="2" xfId="0" applyBorder="1"/>
    <xf numFmtId="165" fontId="10" fillId="0" borderId="4" xfId="0" applyNumberFormat="1" applyFont="1" applyBorder="1"/>
    <xf numFmtId="0" fontId="8" fillId="0" borderId="9" xfId="0" applyFont="1" applyBorder="1" applyAlignment="1">
      <alignment wrapText="1"/>
    </xf>
    <xf numFmtId="0" fontId="8" fillId="0" borderId="9" xfId="0" applyFont="1" applyBorder="1"/>
    <xf numFmtId="0" fontId="0" fillId="0" borderId="0" xfId="0"/>
    <xf numFmtId="0" fontId="3" fillId="0" borderId="0" xfId="0" applyFont="1"/>
    <xf numFmtId="165" fontId="0" fillId="0" borderId="1" xfId="0" applyNumberFormat="1" applyBorder="1"/>
    <xf numFmtId="0" fontId="0" fillId="0" borderId="2" xfId="0" applyBorder="1"/>
    <xf numFmtId="0" fontId="4" fillId="0" borderId="0" xfId="0" applyFont="1"/>
    <xf numFmtId="165" fontId="0" fillId="0" borderId="0" xfId="0" applyNumberFormat="1" applyBorder="1"/>
    <xf numFmtId="0" fontId="0" fillId="0" borderId="2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" xfId="0" applyFill="1" applyBorder="1"/>
    <xf numFmtId="0" fontId="0" fillId="0" borderId="0" xfId="0" applyFill="1" applyBorder="1" applyAlignment="1">
      <alignment horizontal="left"/>
    </xf>
    <xf numFmtId="0" fontId="8" fillId="0" borderId="1" xfId="0" applyFont="1" applyBorder="1"/>
    <xf numFmtId="165" fontId="8" fillId="0" borderId="0" xfId="0" applyNumberFormat="1" applyFont="1" applyBorder="1"/>
    <xf numFmtId="0" fontId="5" fillId="0" borderId="0" xfId="0" applyFont="1"/>
    <xf numFmtId="0" fontId="3" fillId="2" borderId="0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9" xfId="0" applyFont="1" applyBorder="1" applyAlignment="1">
      <alignment wrapText="1"/>
    </xf>
    <xf numFmtId="0" fontId="8" fillId="0" borderId="2" xfId="0" applyFont="1" applyBorder="1"/>
    <xf numFmtId="0" fontId="3" fillId="0" borderId="22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Fill="1" applyBorder="1"/>
    <xf numFmtId="0" fontId="8" fillId="0" borderId="0" xfId="0" applyFont="1" applyBorder="1" applyAlignment="1">
      <alignment wrapText="1"/>
    </xf>
    <xf numFmtId="165" fontId="0" fillId="0" borderId="32" xfId="0" applyNumberFormat="1" applyFill="1" applyBorder="1" applyAlignment="1">
      <alignment horizontal="center"/>
    </xf>
    <xf numFmtId="165" fontId="0" fillId="0" borderId="10" xfId="0" applyNumberFormat="1" applyFill="1" applyBorder="1" applyAlignment="1">
      <alignment horizontal="center"/>
    </xf>
    <xf numFmtId="165" fontId="0" fillId="0" borderId="26" xfId="0" applyNumberFormat="1" applyFill="1" applyBorder="1" applyAlignment="1">
      <alignment horizontal="center"/>
    </xf>
    <xf numFmtId="165" fontId="8" fillId="6" borderId="1" xfId="0" applyNumberFormat="1" applyFont="1" applyFill="1" applyBorder="1" applyAlignment="1">
      <alignment horizontal="center"/>
    </xf>
    <xf numFmtId="165" fontId="8" fillId="6" borderId="10" xfId="0" applyNumberFormat="1" applyFont="1" applyFill="1" applyBorder="1" applyAlignment="1">
      <alignment horizontal="center"/>
    </xf>
    <xf numFmtId="165" fontId="8" fillId="6" borderId="32" xfId="0" applyNumberFormat="1" applyFont="1" applyFill="1" applyBorder="1" applyAlignment="1">
      <alignment horizontal="center"/>
    </xf>
    <xf numFmtId="165" fontId="8" fillId="6" borderId="9" xfId="0" applyNumberFormat="1" applyFont="1" applyFill="1" applyBorder="1" applyAlignment="1">
      <alignment horizontal="center"/>
    </xf>
    <xf numFmtId="165" fontId="8" fillId="6" borderId="28" xfId="0" applyNumberFormat="1" applyFont="1" applyFill="1" applyBorder="1" applyAlignment="1">
      <alignment horizontal="center"/>
    </xf>
    <xf numFmtId="165" fontId="8" fillId="6" borderId="2" xfId="0" applyNumberFormat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8" fillId="6" borderId="24" xfId="0" applyNumberFormat="1" applyFont="1" applyFill="1" applyBorder="1" applyAlignment="1">
      <alignment horizontal="center"/>
    </xf>
    <xf numFmtId="165" fontId="0" fillId="0" borderId="25" xfId="0" applyNumberFormat="1" applyFill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5" fontId="0" fillId="0" borderId="63" xfId="0" applyNumberForma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5" fontId="8" fillId="6" borderId="4" xfId="0" applyNumberFormat="1" applyFont="1" applyFill="1" applyBorder="1" applyAlignment="1">
      <alignment horizontal="center"/>
    </xf>
    <xf numFmtId="0" fontId="0" fillId="0" borderId="61" xfId="0" applyBorder="1"/>
    <xf numFmtId="165" fontId="0" fillId="0" borderId="53" xfId="0" applyNumberFormat="1" applyFill="1" applyBorder="1" applyAlignment="1">
      <alignment horizontal="center"/>
    </xf>
    <xf numFmtId="165" fontId="0" fillId="0" borderId="69" xfId="0" applyNumberFormat="1" applyFill="1" applyBorder="1" applyAlignment="1">
      <alignment horizontal="center"/>
    </xf>
    <xf numFmtId="165" fontId="0" fillId="0" borderId="54" xfId="0" applyNumberFormat="1" applyFill="1" applyBorder="1" applyAlignment="1">
      <alignment horizontal="center"/>
    </xf>
    <xf numFmtId="165" fontId="0" fillId="0" borderId="44" xfId="0" applyNumberFormat="1" applyBorder="1" applyAlignment="1">
      <alignment horizontal="center"/>
    </xf>
    <xf numFmtId="165" fontId="8" fillId="6" borderId="5" xfId="0" applyNumberFormat="1" applyFont="1" applyFill="1" applyBorder="1" applyAlignment="1">
      <alignment horizontal="center"/>
    </xf>
    <xf numFmtId="0" fontId="8" fillId="0" borderId="2" xfId="0" applyFont="1" applyBorder="1" applyAlignment="1">
      <alignment wrapText="1"/>
    </xf>
    <xf numFmtId="165" fontId="0" fillId="0" borderId="2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165" fontId="0" fillId="0" borderId="1" xfId="0" applyNumberFormat="1" applyFill="1" applyBorder="1" applyAlignment="1"/>
    <xf numFmtId="0" fontId="3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5" fontId="8" fillId="0" borderId="9" xfId="0" applyNumberFormat="1" applyFont="1" applyFill="1" applyBorder="1" applyAlignment="1">
      <alignment horizontal="center"/>
    </xf>
    <xf numFmtId="165" fontId="0" fillId="0" borderId="22" xfId="0" applyNumberFormat="1" applyFill="1" applyBorder="1" applyAlignment="1">
      <alignment horizontal="center"/>
    </xf>
    <xf numFmtId="0" fontId="0" fillId="0" borderId="0" xfId="0" applyFill="1"/>
    <xf numFmtId="0" fontId="8" fillId="0" borderId="0" xfId="0" applyFont="1" applyFill="1"/>
    <xf numFmtId="165" fontId="3" fillId="0" borderId="0" xfId="0" applyNumberFormat="1" applyFont="1" applyFill="1" applyBorder="1" applyAlignment="1">
      <alignment horizontal="right"/>
    </xf>
    <xf numFmtId="0" fontId="3" fillId="0" borderId="72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165" fontId="15" fillId="0" borderId="12" xfId="0" applyNumberFormat="1" applyFont="1" applyBorder="1"/>
    <xf numFmtId="0" fontId="15" fillId="0" borderId="0" xfId="0" applyFont="1"/>
    <xf numFmtId="49" fontId="0" fillId="0" borderId="0" xfId="0" applyNumberFormat="1" applyAlignment="1">
      <alignment horizontal="center"/>
    </xf>
    <xf numFmtId="49" fontId="0" fillId="0" borderId="2" xfId="0" applyNumberForma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5" fillId="10" borderId="18" xfId="0" applyFont="1" applyFill="1" applyBorder="1"/>
    <xf numFmtId="165" fontId="8" fillId="6" borderId="51" xfId="0" applyNumberFormat="1" applyFont="1" applyFill="1" applyBorder="1" applyAlignment="1">
      <alignment horizontal="center"/>
    </xf>
    <xf numFmtId="165" fontId="0" fillId="0" borderId="52" xfId="0" applyNumberFormat="1" applyFill="1" applyBorder="1" applyAlignment="1">
      <alignment horizontal="center"/>
    </xf>
    <xf numFmtId="165" fontId="8" fillId="6" borderId="67" xfId="0" applyNumberFormat="1" applyFont="1" applyFill="1" applyBorder="1" applyAlignment="1">
      <alignment horizontal="center"/>
    </xf>
    <xf numFmtId="165" fontId="8" fillId="7" borderId="28" xfId="0" applyNumberFormat="1" applyFont="1" applyFill="1" applyBorder="1" applyAlignment="1">
      <alignment horizontal="center"/>
    </xf>
    <xf numFmtId="165" fontId="8" fillId="7" borderId="2" xfId="0" applyNumberFormat="1" applyFont="1" applyFill="1" applyBorder="1" applyAlignment="1">
      <alignment horizontal="center"/>
    </xf>
    <xf numFmtId="165" fontId="0" fillId="7" borderId="4" xfId="0" applyNumberFormat="1" applyFill="1" applyBorder="1" applyAlignment="1">
      <alignment horizontal="center"/>
    </xf>
    <xf numFmtId="0" fontId="3" fillId="0" borderId="37" xfId="0" applyFont="1" applyFill="1" applyBorder="1" applyAlignment="1">
      <alignment horizontal="center" vertical="center" wrapText="1"/>
    </xf>
    <xf numFmtId="165" fontId="15" fillId="0" borderId="12" xfId="0" applyNumberFormat="1" applyFont="1" applyBorder="1" applyAlignment="1"/>
    <xf numFmtId="165" fontId="0" fillId="7" borderId="4" xfId="0" applyNumberFormat="1" applyFill="1" applyBorder="1" applyProtection="1">
      <protection locked="0"/>
    </xf>
    <xf numFmtId="0" fontId="23" fillId="0" borderId="0" xfId="0" applyFont="1" applyFill="1"/>
    <xf numFmtId="0" fontId="15" fillId="10" borderId="13" xfId="0" applyFont="1" applyFill="1" applyBorder="1" applyAlignment="1"/>
    <xf numFmtId="49" fontId="8" fillId="0" borderId="24" xfId="0" applyNumberFormat="1" applyFont="1" applyFill="1" applyBorder="1" applyAlignment="1">
      <alignment horizontal="center" vertical="center"/>
    </xf>
    <xf numFmtId="165" fontId="0" fillId="7" borderId="4" xfId="0" applyNumberFormat="1" applyFill="1" applyBorder="1"/>
    <xf numFmtId="0" fontId="3" fillId="0" borderId="1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/>
    </xf>
    <xf numFmtId="49" fontId="8" fillId="0" borderId="20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center"/>
    </xf>
    <xf numFmtId="49" fontId="25" fillId="0" borderId="19" xfId="2" applyNumberFormat="1" applyFont="1" applyBorder="1" applyAlignment="1">
      <alignment wrapText="1"/>
    </xf>
    <xf numFmtId="49" fontId="25" fillId="0" borderId="19" xfId="2" applyNumberFormat="1" applyFont="1" applyBorder="1" applyAlignment="1">
      <alignment vertical="top" wrapText="1"/>
    </xf>
    <xf numFmtId="49" fontId="25" fillId="0" borderId="19" xfId="2" applyNumberFormat="1" applyFont="1" applyBorder="1" applyAlignment="1">
      <alignment horizontal="left" wrapText="1"/>
    </xf>
    <xf numFmtId="49" fontId="0" fillId="0" borderId="1" xfId="0" applyNumberFormat="1" applyFill="1" applyBorder="1" applyAlignment="1">
      <alignment horizontal="center"/>
    </xf>
    <xf numFmtId="49" fontId="8" fillId="0" borderId="19" xfId="0" applyNumberFormat="1" applyFont="1" applyFill="1" applyBorder="1" applyAlignment="1">
      <alignment wrapText="1"/>
    </xf>
    <xf numFmtId="0" fontId="8" fillId="0" borderId="66" xfId="0" applyFont="1" applyFill="1" applyBorder="1" applyAlignment="1">
      <alignment wrapText="1"/>
    </xf>
    <xf numFmtId="165" fontId="15" fillId="0" borderId="13" xfId="0" applyNumberFormat="1" applyFont="1" applyBorder="1" applyAlignment="1"/>
    <xf numFmtId="165" fontId="15" fillId="0" borderId="15" xfId="0" applyNumberFormat="1" applyFont="1" applyBorder="1" applyAlignment="1"/>
    <xf numFmtId="165" fontId="23" fillId="0" borderId="4" xfId="0" applyNumberFormat="1" applyFont="1" applyBorder="1"/>
    <xf numFmtId="165" fontId="8" fillId="6" borderId="25" xfId="0" applyNumberFormat="1" applyFont="1" applyFill="1" applyBorder="1" applyAlignment="1">
      <alignment horizontal="center"/>
    </xf>
    <xf numFmtId="165" fontId="8" fillId="0" borderId="62" xfId="0" applyNumberFormat="1" applyFont="1" applyFill="1" applyBorder="1" applyAlignment="1">
      <alignment horizontal="center"/>
    </xf>
    <xf numFmtId="165" fontId="8" fillId="6" borderId="49" xfId="0" applyNumberFormat="1" applyFont="1" applyFill="1" applyBorder="1" applyAlignment="1">
      <alignment horizontal="center"/>
    </xf>
    <xf numFmtId="165" fontId="8" fillId="0" borderId="72" xfId="0" applyNumberFormat="1" applyFont="1" applyFill="1" applyBorder="1" applyAlignment="1">
      <alignment horizontal="center"/>
    </xf>
    <xf numFmtId="165" fontId="8" fillId="0" borderId="55" xfId="0" applyNumberFormat="1" applyFont="1" applyFill="1" applyBorder="1" applyAlignment="1">
      <alignment horizontal="center"/>
    </xf>
    <xf numFmtId="0" fontId="3" fillId="7" borderId="0" xfId="0" applyNumberFormat="1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6" fontId="0" fillId="0" borderId="22" xfId="0" applyNumberFormat="1" applyFill="1" applyBorder="1" applyAlignment="1">
      <alignment horizontal="center"/>
    </xf>
    <xf numFmtId="166" fontId="0" fillId="0" borderId="29" xfId="0" applyNumberFormat="1" applyFill="1" applyBorder="1" applyAlignment="1">
      <alignment horizontal="center"/>
    </xf>
    <xf numFmtId="166" fontId="0" fillId="0" borderId="35" xfId="0" applyNumberFormat="1" applyFill="1" applyBorder="1" applyAlignment="1">
      <alignment horizontal="center"/>
    </xf>
    <xf numFmtId="166" fontId="0" fillId="0" borderId="3" xfId="0" applyNumberFormat="1" applyBorder="1"/>
    <xf numFmtId="166" fontId="0" fillId="0" borderId="60" xfId="0" applyNumberFormat="1" applyFill="1" applyBorder="1" applyAlignment="1">
      <alignment horizontal="center"/>
    </xf>
    <xf numFmtId="166" fontId="0" fillId="0" borderId="44" xfId="0" applyNumberFormat="1" applyFill="1" applyBorder="1" applyAlignment="1">
      <alignment horizontal="center"/>
    </xf>
    <xf numFmtId="166" fontId="0" fillId="0" borderId="48" xfId="0" applyNumberFormat="1" applyFill="1" applyBorder="1" applyAlignment="1">
      <alignment horizontal="center"/>
    </xf>
    <xf numFmtId="166" fontId="25" fillId="0" borderId="2" xfId="2" applyNumberFormat="1" applyFont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6" fontId="0" fillId="0" borderId="19" xfId="0" applyNumberFormat="1" applyFill="1" applyBorder="1" applyAlignment="1">
      <alignment horizontal="center"/>
    </xf>
    <xf numFmtId="166" fontId="0" fillId="0" borderId="1" xfId="0" applyNumberFormat="1" applyBorder="1"/>
    <xf numFmtId="166" fontId="0" fillId="0" borderId="26" xfId="0" applyNumberFormat="1" applyFill="1" applyBorder="1" applyAlignment="1">
      <alignment horizontal="center"/>
    </xf>
    <xf numFmtId="166" fontId="0" fillId="0" borderId="28" xfId="0" applyNumberFormat="1" applyFill="1" applyBorder="1" applyAlignment="1">
      <alignment horizontal="center"/>
    </xf>
    <xf numFmtId="166" fontId="0" fillId="0" borderId="2" xfId="0" applyNumberFormat="1" applyFill="1" applyBorder="1" applyAlignment="1">
      <alignment horizontal="center"/>
    </xf>
    <xf numFmtId="166" fontId="25" fillId="0" borderId="1" xfId="2" applyNumberFormat="1" applyFont="1" applyBorder="1" applyAlignment="1">
      <alignment horizontal="center"/>
    </xf>
    <xf numFmtId="166" fontId="0" fillId="0" borderId="24" xfId="0" applyNumberFormat="1" applyFill="1" applyBorder="1" applyAlignment="1">
      <alignment horizontal="center"/>
    </xf>
    <xf numFmtId="166" fontId="0" fillId="0" borderId="5" xfId="0" applyNumberFormat="1" applyFill="1" applyBorder="1" applyAlignment="1">
      <alignment horizontal="center"/>
    </xf>
    <xf numFmtId="166" fontId="0" fillId="0" borderId="63" xfId="0" applyNumberFormat="1" applyFill="1" applyBorder="1" applyAlignment="1">
      <alignment horizontal="center"/>
    </xf>
    <xf numFmtId="166" fontId="0" fillId="0" borderId="38" xfId="0" applyNumberFormat="1" applyFill="1" applyBorder="1" applyAlignment="1">
      <alignment horizontal="center"/>
    </xf>
    <xf numFmtId="49" fontId="8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0" fontId="0" fillId="0" borderId="32" xfId="0" applyNumberFormat="1" applyFill="1" applyBorder="1" applyAlignment="1">
      <alignment horizontal="center"/>
    </xf>
    <xf numFmtId="10" fontId="0" fillId="0" borderId="10" xfId="0" applyNumberFormat="1" applyFill="1" applyBorder="1" applyAlignment="1">
      <alignment horizontal="center"/>
    </xf>
    <xf numFmtId="165" fontId="8" fillId="0" borderId="24" xfId="0" applyNumberFormat="1" applyFont="1" applyFill="1" applyBorder="1" applyAlignment="1">
      <alignment horizontal="center"/>
    </xf>
    <xf numFmtId="49" fontId="8" fillId="0" borderId="4" xfId="0" applyNumberFormat="1" applyFont="1" applyFill="1" applyBorder="1"/>
    <xf numFmtId="0" fontId="0" fillId="0" borderId="4" xfId="0" applyFill="1" applyBorder="1"/>
    <xf numFmtId="167" fontId="3" fillId="0" borderId="0" xfId="0" applyNumberFormat="1" applyFont="1" applyFill="1" applyAlignment="1"/>
    <xf numFmtId="0" fontId="3" fillId="0" borderId="0" xfId="0" applyNumberFormat="1" applyFont="1" applyFill="1" applyAlignment="1"/>
    <xf numFmtId="49" fontId="3" fillId="0" borderId="0" xfId="0" applyNumberFormat="1" applyFont="1" applyFill="1" applyAlignment="1"/>
    <xf numFmtId="0" fontId="8" fillId="0" borderId="0" xfId="0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1" fillId="0" borderId="16" xfId="0" applyFont="1" applyBorder="1"/>
    <xf numFmtId="0" fontId="1" fillId="0" borderId="7" xfId="0" applyFont="1" applyBorder="1"/>
    <xf numFmtId="0" fontId="1" fillId="0" borderId="49" xfId="0" applyFont="1" applyBorder="1"/>
    <xf numFmtId="0" fontId="1" fillId="0" borderId="67" xfId="0" applyFont="1" applyBorder="1"/>
    <xf numFmtId="0" fontId="1" fillId="0" borderId="49" xfId="0" applyFont="1" applyBorder="1" applyAlignment="1">
      <alignment wrapText="1"/>
    </xf>
    <xf numFmtId="165" fontId="1" fillId="6" borderId="29" xfId="0" applyNumberFormat="1" applyFont="1" applyFill="1" applyBorder="1" applyAlignment="1">
      <alignment horizontal="center"/>
    </xf>
    <xf numFmtId="165" fontId="1" fillId="6" borderId="22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33" xfId="0" applyFont="1" applyBorder="1"/>
    <xf numFmtId="0" fontId="1" fillId="0" borderId="25" xfId="0" applyFont="1" applyBorder="1" applyAlignment="1">
      <alignment wrapText="1"/>
    </xf>
    <xf numFmtId="0" fontId="1" fillId="0" borderId="4" xfId="0" applyFont="1" applyBorder="1"/>
    <xf numFmtId="0" fontId="1" fillId="0" borderId="6" xfId="0" applyFont="1" applyFill="1" applyBorder="1"/>
    <xf numFmtId="165" fontId="1" fillId="0" borderId="1" xfId="0" applyNumberFormat="1" applyFont="1" applyBorder="1"/>
    <xf numFmtId="0" fontId="1" fillId="0" borderId="2" xfId="0" applyFont="1" applyBorder="1" applyAlignment="1">
      <alignment wrapText="1"/>
    </xf>
    <xf numFmtId="165" fontId="0" fillId="0" borderId="78" xfId="0" applyNumberFormat="1" applyBorder="1" applyAlignment="1">
      <alignment horizontal="center"/>
    </xf>
    <xf numFmtId="165" fontId="0" fillId="0" borderId="79" xfId="0" applyNumberFormat="1" applyFill="1" applyBorder="1" applyAlignment="1">
      <alignment horizontal="center"/>
    </xf>
    <xf numFmtId="0" fontId="1" fillId="0" borderId="58" xfId="0" applyFont="1" applyFill="1" applyBorder="1"/>
    <xf numFmtId="0" fontId="1" fillId="0" borderId="49" xfId="0" applyFont="1" applyFill="1" applyBorder="1"/>
    <xf numFmtId="0" fontId="23" fillId="8" borderId="49" xfId="0" applyFont="1" applyFill="1" applyBorder="1"/>
    <xf numFmtId="0" fontId="23" fillId="8" borderId="59" xfId="0" applyFont="1" applyFill="1" applyBorder="1"/>
    <xf numFmtId="0" fontId="23" fillId="8" borderId="80" xfId="0" applyFont="1" applyFill="1" applyBorder="1"/>
    <xf numFmtId="49" fontId="23" fillId="8" borderId="26" xfId="0" applyNumberFormat="1" applyFont="1" applyFill="1" applyBorder="1" applyAlignment="1">
      <alignment horizontal="center" vertical="center"/>
    </xf>
    <xf numFmtId="0" fontId="1" fillId="0" borderId="4" xfId="0" applyFont="1" applyFill="1" applyBorder="1"/>
    <xf numFmtId="165" fontId="0" fillId="6" borderId="51" xfId="0" applyNumberFormat="1" applyFill="1" applyBorder="1" applyAlignment="1">
      <alignment horizontal="center"/>
    </xf>
    <xf numFmtId="165" fontId="0" fillId="7" borderId="32" xfId="0" applyNumberFormat="1" applyFill="1" applyBorder="1" applyAlignment="1">
      <alignment vertical="center"/>
    </xf>
    <xf numFmtId="165" fontId="0" fillId="7" borderId="3" xfId="0" applyNumberFormat="1" applyFill="1" applyBorder="1" applyAlignment="1">
      <alignment vertical="center"/>
    </xf>
    <xf numFmtId="165" fontId="13" fillId="7" borderId="19" xfId="0" applyNumberFormat="1" applyFont="1" applyFill="1" applyBorder="1" applyAlignment="1"/>
    <xf numFmtId="0" fontId="0" fillId="7" borderId="28" xfId="0" applyFill="1" applyBorder="1" applyAlignment="1"/>
    <xf numFmtId="0" fontId="0" fillId="7" borderId="26" xfId="0" applyFill="1" applyBorder="1" applyAlignment="1"/>
    <xf numFmtId="49" fontId="0" fillId="0" borderId="1" xfId="0" applyNumberFormat="1" applyBorder="1" applyAlignment="1"/>
    <xf numFmtId="165" fontId="0" fillId="0" borderId="18" xfId="0" applyNumberForma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5" xfId="0" applyBorder="1" applyAlignment="1">
      <alignment wrapText="1"/>
    </xf>
    <xf numFmtId="165" fontId="0" fillId="0" borderId="39" xfId="0" applyNumberFormat="1" applyBorder="1" applyAlignment="1">
      <alignment wrapText="1"/>
    </xf>
    <xf numFmtId="165" fontId="9" fillId="0" borderId="39" xfId="0" applyNumberFormat="1" applyFont="1" applyBorder="1" applyAlignment="1">
      <alignment wrapText="1"/>
    </xf>
    <xf numFmtId="0" fontId="8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49" fontId="8" fillId="0" borderId="1" xfId="0" applyNumberFormat="1" applyFont="1" applyBorder="1" applyAlignment="1"/>
    <xf numFmtId="49" fontId="0" fillId="0" borderId="19" xfId="0" applyNumberFormat="1" applyBorder="1" applyAlignment="1"/>
    <xf numFmtId="49" fontId="0" fillId="0" borderId="26" xfId="0" applyNumberFormat="1" applyBorder="1" applyAlignment="1"/>
    <xf numFmtId="0" fontId="15" fillId="0" borderId="13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3" fillId="2" borderId="13" xfId="0" applyFont="1" applyFill="1" applyBorder="1" applyAlignment="1"/>
    <xf numFmtId="0" fontId="3" fillId="2" borderId="14" xfId="0" applyFont="1" applyFill="1" applyBorder="1" applyAlignment="1"/>
    <xf numFmtId="0" fontId="0" fillId="0" borderId="13" xfId="0" applyBorder="1" applyAlignment="1"/>
    <xf numFmtId="0" fontId="0" fillId="0" borderId="15" xfId="0" applyBorder="1" applyAlignment="1"/>
    <xf numFmtId="0" fontId="0" fillId="0" borderId="57" xfId="0" applyBorder="1" applyAlignment="1"/>
    <xf numFmtId="0" fontId="0" fillId="0" borderId="52" xfId="0" applyBorder="1" applyAlignment="1"/>
    <xf numFmtId="0" fontId="8" fillId="8" borderId="36" xfId="0" applyFont="1" applyFill="1" applyBorder="1" applyAlignment="1"/>
    <xf numFmtId="0" fontId="0" fillId="8" borderId="26" xfId="0" applyFill="1" applyBorder="1" applyAlignment="1"/>
    <xf numFmtId="0" fontId="8" fillId="0" borderId="36" xfId="0" applyFont="1" applyBorder="1" applyAlignment="1"/>
    <xf numFmtId="0" fontId="0" fillId="0" borderId="26" xfId="0" applyBorder="1" applyAlignment="1"/>
    <xf numFmtId="0" fontId="0" fillId="2" borderId="1" xfId="0" applyFill="1" applyBorder="1" applyAlignment="1"/>
    <xf numFmtId="0" fontId="0" fillId="0" borderId="43" xfId="0" applyBorder="1" applyAlignment="1"/>
    <xf numFmtId="0" fontId="0" fillId="0" borderId="60" xfId="0" applyBorder="1" applyAlignment="1"/>
    <xf numFmtId="0" fontId="0" fillId="0" borderId="36" xfId="0" applyBorder="1" applyAlignment="1"/>
    <xf numFmtId="0" fontId="8" fillId="9" borderId="36" xfId="0" applyFont="1" applyFill="1" applyBorder="1" applyAlignment="1"/>
    <xf numFmtId="0" fontId="0" fillId="0" borderId="28" xfId="0" applyBorder="1" applyAlignment="1"/>
    <xf numFmtId="0" fontId="15" fillId="0" borderId="27" xfId="0" applyFont="1" applyBorder="1" applyAlignment="1">
      <alignment horizontal="center" vertical="center" wrapText="1"/>
    </xf>
    <xf numFmtId="0" fontId="3" fillId="0" borderId="13" xfId="0" applyFont="1" applyBorder="1" applyAlignment="1"/>
    <xf numFmtId="0" fontId="3" fillId="0" borderId="15" xfId="0" applyFont="1" applyBorder="1" applyAlignment="1"/>
    <xf numFmtId="0" fontId="8" fillId="0" borderId="69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56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69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1" fillId="9" borderId="36" xfId="0" applyFont="1" applyFill="1" applyBorder="1" applyAlignment="1"/>
    <xf numFmtId="0" fontId="3" fillId="8" borderId="17" xfId="0" applyFont="1" applyFill="1" applyBorder="1" applyAlignment="1">
      <alignment wrapText="1"/>
    </xf>
    <xf numFmtId="0" fontId="0" fillId="8" borderId="50" xfId="0" applyFill="1" applyBorder="1" applyAlignment="1"/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58" xfId="0" applyBorder="1" applyAlignment="1">
      <alignment horizontal="center"/>
    </xf>
    <xf numFmtId="0" fontId="8" fillId="0" borderId="17" xfId="0" applyFont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3" fillId="0" borderId="17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/>
    </xf>
    <xf numFmtId="14" fontId="3" fillId="7" borderId="0" xfId="0" applyNumberFormat="1" applyFont="1" applyFill="1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0" fillId="0" borderId="50" xfId="0" applyNumberFormat="1" applyFill="1" applyBorder="1" applyAlignment="1">
      <alignment horizontal="center" vertical="center" wrapText="1"/>
    </xf>
    <xf numFmtId="0" fontId="0" fillId="0" borderId="50" xfId="0" applyBorder="1" applyAlignment="1"/>
    <xf numFmtId="0" fontId="3" fillId="0" borderId="43" xfId="0" applyFont="1" applyFill="1" applyBorder="1" applyAlignment="1">
      <alignment horizontal="center"/>
    </xf>
    <xf numFmtId="0" fontId="0" fillId="0" borderId="61" xfId="0" applyBorder="1" applyAlignment="1">
      <alignment horizontal="center"/>
    </xf>
    <xf numFmtId="0" fontId="3" fillId="0" borderId="75" xfId="0" applyFont="1" applyBorder="1" applyAlignment="1"/>
    <xf numFmtId="0" fontId="3" fillId="0" borderId="76" xfId="0" applyFont="1" applyBorder="1" applyAlignment="1"/>
    <xf numFmtId="0" fontId="3" fillId="0" borderId="77" xfId="0" applyFont="1" applyBorder="1" applyAlignment="1"/>
    <xf numFmtId="0" fontId="3" fillId="0" borderId="46" xfId="0" applyFont="1" applyBorder="1" applyAlignment="1"/>
    <xf numFmtId="0" fontId="12" fillId="0" borderId="73" xfId="0" applyFont="1" applyBorder="1" applyAlignment="1"/>
    <xf numFmtId="0" fontId="12" fillId="0" borderId="74" xfId="0" applyFont="1" applyBorder="1" applyAlignment="1"/>
    <xf numFmtId="0" fontId="24" fillId="8" borderId="1" xfId="0" applyFont="1" applyFill="1" applyBorder="1" applyAlignment="1">
      <alignment horizontal="left"/>
    </xf>
    <xf numFmtId="0" fontId="23" fillId="8" borderId="1" xfId="0" applyFont="1" applyFill="1" applyBorder="1" applyAlignment="1"/>
    <xf numFmtId="0" fontId="12" fillId="0" borderId="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0.249977111117893"/>
    <pageSetUpPr fitToPage="1"/>
  </sheetPr>
  <dimension ref="A1:E157"/>
  <sheetViews>
    <sheetView showGridLines="0" topLeftCell="A124" workbookViewId="0">
      <selection activeCell="A111" sqref="A111"/>
    </sheetView>
  </sheetViews>
  <sheetFormatPr defaultRowHeight="12.75"/>
  <cols>
    <col min="1" max="1" width="30.5703125" customWidth="1"/>
    <col min="2" max="2" width="19.28515625" customWidth="1"/>
    <col min="3" max="3" width="23.7109375" customWidth="1"/>
    <col min="4" max="4" width="31.28515625" customWidth="1"/>
    <col min="5" max="5" width="21.42578125" customWidth="1"/>
  </cols>
  <sheetData>
    <row r="1" spans="1:5" ht="26.25">
      <c r="A1" s="287" t="s">
        <v>225</v>
      </c>
      <c r="B1" s="19"/>
      <c r="E1" s="190" t="s">
        <v>142</v>
      </c>
    </row>
    <row r="2" spans="1:5" ht="27" thickBot="1">
      <c r="A2" s="19"/>
      <c r="B2" s="19"/>
      <c r="C2" s="101"/>
      <c r="D2" s="87" t="s">
        <v>184</v>
      </c>
      <c r="E2" s="191" t="s">
        <v>141</v>
      </c>
    </row>
    <row r="3" spans="1:5" ht="69.75" customHeight="1" thickBot="1">
      <c r="A3" s="87" t="s">
        <v>76</v>
      </c>
      <c r="B3" s="22"/>
      <c r="C3" s="458"/>
      <c r="D3" s="459"/>
      <c r="E3" s="439" t="s">
        <v>143</v>
      </c>
    </row>
    <row r="4" spans="1:5" ht="14.25" customHeight="1">
      <c r="A4" s="87"/>
      <c r="B4" s="22"/>
      <c r="C4" s="22"/>
      <c r="D4" s="22"/>
    </row>
    <row r="5" spans="1:5" ht="17.100000000000001" customHeight="1"/>
    <row r="6" spans="1:5" ht="17.100000000000001" customHeight="1" thickBot="1">
      <c r="A6" s="2" t="s">
        <v>117</v>
      </c>
      <c r="B6" s="176" t="s">
        <v>78</v>
      </c>
    </row>
    <row r="7" spans="1:5" ht="17.100000000000001" customHeight="1" thickBot="1">
      <c r="A7" s="462"/>
      <c r="B7" s="463"/>
      <c r="C7" s="11" t="s">
        <v>5</v>
      </c>
      <c r="D7" s="12" t="s">
        <v>6</v>
      </c>
      <c r="E7" s="1"/>
    </row>
    <row r="8" spans="1:5" ht="17.100000000000001" customHeight="1">
      <c r="A8" s="471" t="s">
        <v>0</v>
      </c>
      <c r="B8" s="472"/>
      <c r="C8" s="169">
        <f>C16-SUM(C9:C15)</f>
        <v>0</v>
      </c>
      <c r="D8" s="10"/>
      <c r="E8" s="3"/>
    </row>
    <row r="9" spans="1:5" ht="17.100000000000001" customHeight="1">
      <c r="A9" s="473" t="s">
        <v>1</v>
      </c>
      <c r="B9" s="469"/>
      <c r="C9" s="164">
        <f>D81</f>
        <v>0</v>
      </c>
      <c r="D9" s="9"/>
      <c r="E9" s="3"/>
    </row>
    <row r="10" spans="1:5" ht="17.100000000000001" customHeight="1">
      <c r="A10" s="473" t="s">
        <v>2</v>
      </c>
      <c r="B10" s="469"/>
      <c r="C10" s="164">
        <f>D98</f>
        <v>0</v>
      </c>
      <c r="D10" s="9"/>
      <c r="E10" s="3"/>
    </row>
    <row r="11" spans="1:5" ht="17.100000000000001" customHeight="1">
      <c r="A11" s="473" t="s">
        <v>3</v>
      </c>
      <c r="B11" s="469"/>
      <c r="C11" s="164">
        <f>D53</f>
        <v>0</v>
      </c>
      <c r="D11" s="9"/>
      <c r="E11" s="3"/>
    </row>
    <row r="12" spans="1:5" ht="17.100000000000001" customHeight="1">
      <c r="A12" s="466" t="s">
        <v>140</v>
      </c>
      <c r="B12" s="467"/>
      <c r="C12" s="6">
        <v>0</v>
      </c>
      <c r="D12" s="9"/>
      <c r="E12" s="3"/>
    </row>
    <row r="13" spans="1:5" ht="17.100000000000001" customHeight="1">
      <c r="A13" s="466" t="s">
        <v>140</v>
      </c>
      <c r="B13" s="467"/>
      <c r="C13" s="6">
        <v>0</v>
      </c>
      <c r="D13" s="9"/>
      <c r="E13" s="3"/>
    </row>
    <row r="14" spans="1:5" ht="17.100000000000001" customHeight="1">
      <c r="A14" s="188" t="s">
        <v>140</v>
      </c>
      <c r="B14" s="189"/>
      <c r="C14" s="6">
        <v>0</v>
      </c>
      <c r="D14" s="9"/>
      <c r="E14" s="3"/>
    </row>
    <row r="15" spans="1:5" ht="17.100000000000001" customHeight="1" thickBot="1">
      <c r="A15" s="468" t="s">
        <v>96</v>
      </c>
      <c r="B15" s="469"/>
      <c r="C15" s="167">
        <f>D64</f>
        <v>0</v>
      </c>
      <c r="D15" s="14"/>
      <c r="E15" s="3"/>
    </row>
    <row r="16" spans="1:5" ht="17.100000000000001" customHeight="1" thickBot="1">
      <c r="A16" s="460" t="s">
        <v>4</v>
      </c>
      <c r="B16" s="461"/>
      <c r="C16" s="135">
        <v>0</v>
      </c>
      <c r="D16" s="16">
        <f>SUM(D8:D15)</f>
        <v>0</v>
      </c>
      <c r="E16" s="3"/>
    </row>
    <row r="17" spans="1:5" ht="17.100000000000001" customHeight="1" thickBot="1">
      <c r="A17" s="28" t="s">
        <v>7</v>
      </c>
      <c r="B17" s="29"/>
      <c r="C17" s="165">
        <f>D63</f>
        <v>0</v>
      </c>
      <c r="D17" s="16"/>
      <c r="E17" s="3"/>
    </row>
    <row r="18" spans="1:5" ht="17.100000000000001" customHeight="1" thickBot="1">
      <c r="A18" s="75" t="s">
        <v>47</v>
      </c>
      <c r="B18" s="29"/>
      <c r="C18" s="15">
        <v>0</v>
      </c>
      <c r="D18" s="16"/>
      <c r="E18" s="3"/>
    </row>
    <row r="19" spans="1:5" ht="17.100000000000001" customHeight="1" thickBot="1">
      <c r="A19" s="75" t="s">
        <v>48</v>
      </c>
      <c r="B19" s="29"/>
      <c r="C19" s="15">
        <v>0</v>
      </c>
      <c r="D19" s="16"/>
      <c r="E19" s="3"/>
    </row>
    <row r="20" spans="1:5" ht="17.100000000000001" customHeight="1" thickBot="1">
      <c r="C20" s="3"/>
    </row>
    <row r="21" spans="1:5" ht="17.100000000000001" customHeight="1" thickBot="1">
      <c r="A21" s="464"/>
      <c r="B21" s="465"/>
      <c r="C21" s="11" t="s">
        <v>9</v>
      </c>
      <c r="D21" s="12" t="s">
        <v>10</v>
      </c>
    </row>
    <row r="22" spans="1:5" ht="17.100000000000001" customHeight="1">
      <c r="A22" s="453" t="s">
        <v>118</v>
      </c>
      <c r="B22" s="454"/>
      <c r="C22" s="8">
        <v>0</v>
      </c>
      <c r="D22" s="17"/>
    </row>
    <row r="23" spans="1:5" ht="17.100000000000001" customHeight="1">
      <c r="A23" s="453" t="s">
        <v>119</v>
      </c>
      <c r="B23" s="454"/>
      <c r="C23" s="6">
        <v>0</v>
      </c>
      <c r="D23" s="17"/>
    </row>
    <row r="24" spans="1:5" ht="17.100000000000001" customHeight="1">
      <c r="A24" s="453" t="s">
        <v>133</v>
      </c>
      <c r="B24" s="454"/>
      <c r="C24" s="166">
        <f>D66</f>
        <v>0</v>
      </c>
      <c r="D24" s="17"/>
    </row>
    <row r="25" spans="1:5" ht="17.100000000000001" customHeight="1">
      <c r="A25" s="470" t="s">
        <v>8</v>
      </c>
      <c r="B25" s="470"/>
      <c r="C25" s="6">
        <v>0</v>
      </c>
      <c r="D25" s="17"/>
    </row>
    <row r="26" spans="1:5" ht="18" customHeight="1">
      <c r="A26" s="453" t="s">
        <v>49</v>
      </c>
      <c r="B26" s="454"/>
      <c r="C26" s="6">
        <v>0</v>
      </c>
      <c r="D26" s="18"/>
    </row>
    <row r="27" spans="1:5" ht="17.100000000000001" customHeight="1"/>
    <row r="28" spans="1:5" ht="17.100000000000001" customHeight="1" thickBot="1">
      <c r="A28" s="89" t="s">
        <v>12</v>
      </c>
      <c r="B28" s="30"/>
    </row>
    <row r="29" spans="1:5" ht="17.100000000000001" customHeight="1" thickBot="1">
      <c r="A29" s="21" t="s">
        <v>11</v>
      </c>
      <c r="B29" s="31">
        <f>SUM(B30:B32)</f>
        <v>0</v>
      </c>
    </row>
    <row r="30" spans="1:5" ht="17.100000000000001" customHeight="1">
      <c r="A30" s="77" t="s">
        <v>83</v>
      </c>
      <c r="B30" s="8">
        <v>0</v>
      </c>
    </row>
    <row r="31" spans="1:5" ht="17.100000000000001" customHeight="1">
      <c r="A31" s="78" t="s">
        <v>84</v>
      </c>
      <c r="B31" s="6">
        <v>0</v>
      </c>
    </row>
    <row r="32" spans="1:5" ht="17.100000000000001" customHeight="1">
      <c r="A32" s="78" t="s">
        <v>85</v>
      </c>
      <c r="B32" s="6">
        <v>0</v>
      </c>
    </row>
    <row r="33" spans="1:4" ht="17.100000000000001" customHeight="1"/>
    <row r="34" spans="1:4" ht="17.100000000000001" customHeight="1">
      <c r="A34" s="103" t="s">
        <v>14</v>
      </c>
      <c r="B34" s="5" t="s">
        <v>19</v>
      </c>
      <c r="C34" s="456" t="s">
        <v>20</v>
      </c>
      <c r="D34" s="457"/>
    </row>
    <row r="35" spans="1:4" ht="17.100000000000001" customHeight="1">
      <c r="A35" s="32" t="s">
        <v>15</v>
      </c>
      <c r="B35" s="6">
        <v>0</v>
      </c>
      <c r="C35" s="447"/>
      <c r="D35" s="447"/>
    </row>
    <row r="36" spans="1:4" ht="17.100000000000001" customHeight="1">
      <c r="A36" s="32" t="s">
        <v>16</v>
      </c>
      <c r="B36" s="6">
        <v>0</v>
      </c>
      <c r="C36" s="447"/>
      <c r="D36" s="447"/>
    </row>
    <row r="37" spans="1:4" ht="17.100000000000001" customHeight="1">
      <c r="A37" s="32" t="s">
        <v>60</v>
      </c>
      <c r="B37" s="6">
        <v>0</v>
      </c>
      <c r="C37" s="447"/>
      <c r="D37" s="447"/>
    </row>
    <row r="38" spans="1:4" ht="17.100000000000001" customHeight="1">
      <c r="A38" s="32" t="s">
        <v>17</v>
      </c>
      <c r="B38" s="6">
        <v>0</v>
      </c>
      <c r="C38" s="447"/>
      <c r="D38" s="447"/>
    </row>
    <row r="39" spans="1:4" ht="17.100000000000001" customHeight="1">
      <c r="A39" s="32" t="s">
        <v>18</v>
      </c>
      <c r="B39" s="134">
        <f>SUM(B40:B41)</f>
        <v>0</v>
      </c>
      <c r="C39" s="447"/>
      <c r="D39" s="447"/>
    </row>
    <row r="40" spans="1:4" ht="17.100000000000001" customHeight="1">
      <c r="A40" s="4" t="s">
        <v>75</v>
      </c>
      <c r="B40" s="166">
        <f>Transfery!C85</f>
        <v>0</v>
      </c>
      <c r="C40" s="455" t="s">
        <v>97</v>
      </c>
      <c r="D40" s="447"/>
    </row>
    <row r="41" spans="1:4" ht="17.100000000000001" customHeight="1">
      <c r="A41" s="4" t="s">
        <v>22</v>
      </c>
      <c r="B41" s="6">
        <v>0</v>
      </c>
      <c r="C41" s="447"/>
      <c r="D41" s="447"/>
    </row>
    <row r="42" spans="1:4" ht="17.100000000000001" customHeight="1">
      <c r="A42" s="32" t="s">
        <v>21</v>
      </c>
      <c r="B42" s="6">
        <v>0</v>
      </c>
      <c r="C42" s="447"/>
      <c r="D42" s="447"/>
    </row>
    <row r="43" spans="1:4" ht="17.100000000000001" customHeight="1">
      <c r="A43" s="51"/>
      <c r="B43" s="24"/>
      <c r="C43" s="33"/>
      <c r="D43" s="33"/>
    </row>
    <row r="44" spans="1:4" ht="17.100000000000001" customHeight="1">
      <c r="A44" s="2" t="s">
        <v>24</v>
      </c>
    </row>
    <row r="45" spans="1:4" ht="17.100000000000001" customHeight="1">
      <c r="A45" s="5"/>
      <c r="B45" s="5" t="s">
        <v>19</v>
      </c>
      <c r="C45" s="5" t="s">
        <v>29</v>
      </c>
      <c r="D45" s="5"/>
    </row>
    <row r="46" spans="1:4" ht="17.100000000000001" customHeight="1">
      <c r="A46" s="32" t="s">
        <v>27</v>
      </c>
      <c r="B46" s="6">
        <v>0</v>
      </c>
      <c r="C46" s="447"/>
      <c r="D46" s="447"/>
    </row>
    <row r="47" spans="1:4" ht="17.100000000000001" customHeight="1">
      <c r="A47" s="32" t="s">
        <v>28</v>
      </c>
      <c r="B47" s="6">
        <v>0</v>
      </c>
      <c r="C47" s="447"/>
      <c r="D47" s="447"/>
    </row>
    <row r="48" spans="1:4" ht="17.100000000000001" customHeight="1">
      <c r="A48" s="32" t="s">
        <v>25</v>
      </c>
      <c r="B48" s="6">
        <v>0</v>
      </c>
      <c r="C48" s="447"/>
      <c r="D48" s="447"/>
    </row>
    <row r="49" spans="1:4" ht="17.100000000000001" customHeight="1">
      <c r="A49" s="32" t="s">
        <v>26</v>
      </c>
      <c r="B49" s="6">
        <v>0</v>
      </c>
      <c r="C49" s="447"/>
      <c r="D49" s="447"/>
    </row>
    <row r="50" spans="1:4" ht="17.100000000000001" customHeight="1">
      <c r="A50" s="51"/>
      <c r="B50" s="24"/>
      <c r="C50" s="33"/>
      <c r="D50" s="33"/>
    </row>
    <row r="51" spans="1:4" ht="17.100000000000001" customHeight="1" thickBot="1">
      <c r="A51" s="34" t="s">
        <v>30</v>
      </c>
    </row>
    <row r="52" spans="1:4" ht="17.100000000000001" customHeight="1" thickBot="1">
      <c r="A52" s="91" t="s">
        <v>31</v>
      </c>
      <c r="B52" s="40" t="s">
        <v>19</v>
      </c>
      <c r="C52" s="11" t="s">
        <v>33</v>
      </c>
      <c r="D52" s="40" t="s">
        <v>19</v>
      </c>
    </row>
    <row r="53" spans="1:4" ht="18" customHeight="1">
      <c r="A53" s="418" t="s">
        <v>194</v>
      </c>
      <c r="B53" s="38">
        <v>0</v>
      </c>
      <c r="C53" s="79" t="s">
        <v>86</v>
      </c>
      <c r="D53" s="39">
        <v>0</v>
      </c>
    </row>
    <row r="54" spans="1:4" ht="17.100000000000001" customHeight="1">
      <c r="A54" s="7" t="s">
        <v>32</v>
      </c>
      <c r="B54" s="35">
        <v>0</v>
      </c>
      <c r="C54" s="36" t="s">
        <v>35</v>
      </c>
      <c r="D54" s="37">
        <v>0</v>
      </c>
    </row>
    <row r="55" spans="1:4" ht="17.100000000000001" customHeight="1">
      <c r="A55" s="7" t="s">
        <v>46</v>
      </c>
      <c r="B55" s="57">
        <v>0</v>
      </c>
      <c r="C55" s="36" t="s">
        <v>36</v>
      </c>
      <c r="D55" s="37">
        <v>0</v>
      </c>
    </row>
    <row r="56" spans="1:4" ht="17.100000000000001" customHeight="1">
      <c r="A56" s="7" t="s">
        <v>23</v>
      </c>
      <c r="B56" s="57">
        <v>0</v>
      </c>
      <c r="C56" s="36" t="s">
        <v>23</v>
      </c>
      <c r="D56" s="37">
        <v>0</v>
      </c>
    </row>
    <row r="57" spans="1:4" ht="17.100000000000001" customHeight="1">
      <c r="A57" s="7" t="s">
        <v>23</v>
      </c>
      <c r="B57" s="57">
        <v>0</v>
      </c>
      <c r="C57" s="36" t="s">
        <v>23</v>
      </c>
      <c r="D57" s="37">
        <v>0</v>
      </c>
    </row>
    <row r="58" spans="1:4" ht="17.100000000000001" customHeight="1" thickBot="1">
      <c r="A58" s="13" t="s">
        <v>23</v>
      </c>
      <c r="B58" s="58">
        <v>0</v>
      </c>
      <c r="C58" s="42" t="s">
        <v>23</v>
      </c>
      <c r="D58" s="43">
        <v>0</v>
      </c>
    </row>
    <row r="59" spans="1:4" ht="17.100000000000001" customHeight="1" thickBot="1">
      <c r="A59" s="419" t="s">
        <v>226</v>
      </c>
      <c r="B59" s="27">
        <f>B53+B54-B55-B56-B57-B58</f>
        <v>0</v>
      </c>
      <c r="C59" s="44" t="s">
        <v>37</v>
      </c>
      <c r="D59" s="27">
        <f>SUM(D53:D58)</f>
        <v>0</v>
      </c>
    </row>
    <row r="60" spans="1:4" ht="36" customHeight="1" thickBot="1">
      <c r="A60" s="269" t="s">
        <v>161</v>
      </c>
      <c r="B60" s="449"/>
      <c r="C60" s="449"/>
      <c r="D60" s="450"/>
    </row>
    <row r="61" spans="1:4" ht="17.100000000000001" customHeight="1" thickBot="1"/>
    <row r="62" spans="1:4" ht="33" customHeight="1" thickBot="1">
      <c r="A62" s="92" t="s">
        <v>91</v>
      </c>
      <c r="B62" s="40" t="s">
        <v>19</v>
      </c>
      <c r="C62" s="47" t="s">
        <v>33</v>
      </c>
      <c r="D62" s="40" t="s">
        <v>19</v>
      </c>
    </row>
    <row r="63" spans="1:4" ht="17.100000000000001" customHeight="1">
      <c r="A63" s="418" t="s">
        <v>194</v>
      </c>
      <c r="B63" s="61">
        <v>0</v>
      </c>
      <c r="C63" s="64" t="s">
        <v>38</v>
      </c>
      <c r="D63" s="65">
        <v>0</v>
      </c>
    </row>
    <row r="64" spans="1:4" ht="17.100000000000001" customHeight="1">
      <c r="A64" s="268" t="s">
        <v>227</v>
      </c>
      <c r="B64" s="62">
        <v>0</v>
      </c>
      <c r="C64" s="268" t="s">
        <v>73</v>
      </c>
      <c r="D64" s="35">
        <v>0</v>
      </c>
    </row>
    <row r="65" spans="1:4" ht="17.100000000000001" customHeight="1">
      <c r="A65" s="274" t="s">
        <v>147</v>
      </c>
      <c r="B65" s="62">
        <v>0</v>
      </c>
      <c r="C65" s="45" t="s">
        <v>35</v>
      </c>
      <c r="D65" s="35">
        <v>0</v>
      </c>
    </row>
    <row r="66" spans="1:4" ht="17.100000000000001" customHeight="1">
      <c r="A66" s="274" t="s">
        <v>148</v>
      </c>
      <c r="B66" s="60">
        <v>0</v>
      </c>
      <c r="C66" s="45" t="s">
        <v>36</v>
      </c>
      <c r="D66" s="35">
        <v>0</v>
      </c>
    </row>
    <row r="67" spans="1:4" ht="17.100000000000001" customHeight="1">
      <c r="A67" s="268" t="s">
        <v>217</v>
      </c>
      <c r="B67" s="60">
        <v>0</v>
      </c>
      <c r="C67" s="45"/>
      <c r="D67" s="59">
        <v>0</v>
      </c>
    </row>
    <row r="68" spans="1:4" ht="17.100000000000001" customHeight="1">
      <c r="A68" s="274" t="s">
        <v>149</v>
      </c>
      <c r="B68" s="60">
        <v>0</v>
      </c>
      <c r="C68" s="45" t="s">
        <v>39</v>
      </c>
      <c r="D68" s="57">
        <v>0</v>
      </c>
    </row>
    <row r="69" spans="1:4" ht="17.100000000000001" customHeight="1">
      <c r="A69" s="274" t="s">
        <v>150</v>
      </c>
      <c r="B69" s="60">
        <v>0</v>
      </c>
      <c r="C69" s="7" t="s">
        <v>23</v>
      </c>
      <c r="D69" s="57">
        <v>0</v>
      </c>
    </row>
    <row r="70" spans="1:4" ht="17.100000000000001" customHeight="1">
      <c r="A70" s="274" t="s">
        <v>151</v>
      </c>
      <c r="B70" s="60">
        <v>0</v>
      </c>
      <c r="C70" s="7" t="s">
        <v>23</v>
      </c>
      <c r="D70" s="57">
        <v>0</v>
      </c>
    </row>
    <row r="71" spans="1:4" ht="17.100000000000001" customHeight="1">
      <c r="A71" s="274" t="s">
        <v>152</v>
      </c>
      <c r="B71" s="60">
        <v>0</v>
      </c>
      <c r="C71" s="48" t="s">
        <v>23</v>
      </c>
      <c r="D71" s="57">
        <v>0</v>
      </c>
    </row>
    <row r="72" spans="1:4" ht="17.100000000000001" customHeight="1">
      <c r="A72" s="274" t="s">
        <v>153</v>
      </c>
      <c r="B72" s="60">
        <v>0</v>
      </c>
      <c r="C72" s="48" t="s">
        <v>23</v>
      </c>
      <c r="D72" s="57">
        <v>0</v>
      </c>
    </row>
    <row r="73" spans="1:4" ht="17.100000000000001" customHeight="1">
      <c r="A73" s="274" t="s">
        <v>154</v>
      </c>
      <c r="B73" s="60">
        <v>0</v>
      </c>
      <c r="C73" s="48" t="s">
        <v>23</v>
      </c>
      <c r="D73" s="57">
        <v>0</v>
      </c>
    </row>
    <row r="74" spans="1:4" ht="26.1" customHeight="1">
      <c r="A74" s="275" t="s">
        <v>155</v>
      </c>
      <c r="B74" s="60">
        <v>0</v>
      </c>
      <c r="C74" s="48" t="s">
        <v>23</v>
      </c>
      <c r="D74" s="57">
        <v>0</v>
      </c>
    </row>
    <row r="75" spans="1:4" ht="17.100000000000001" customHeight="1">
      <c r="A75" s="268" t="s">
        <v>187</v>
      </c>
      <c r="B75" s="60">
        <v>0</v>
      </c>
      <c r="C75" s="48" t="s">
        <v>23</v>
      </c>
      <c r="D75" s="57">
        <v>0</v>
      </c>
    </row>
    <row r="76" spans="1:4" ht="18" customHeight="1" thickBot="1">
      <c r="A76" s="274" t="s">
        <v>156</v>
      </c>
      <c r="B76" s="63">
        <v>0</v>
      </c>
      <c r="C76" s="66" t="s">
        <v>23</v>
      </c>
      <c r="D76" s="67">
        <v>0</v>
      </c>
    </row>
    <row r="77" spans="1:4" ht="17.100000000000001" customHeight="1" thickBot="1">
      <c r="A77" s="419" t="s">
        <v>226</v>
      </c>
      <c r="B77" s="27">
        <f>B63+B64+B65-B66-B67-B68-B69-B70-B71-B72-B73-B74-B75-B76</f>
        <v>0</v>
      </c>
      <c r="C77" s="47" t="s">
        <v>40</v>
      </c>
      <c r="D77" s="27">
        <f>D63+D64+D65+D66+D67-D68-D69-D70-D71-D72-D73-D74-D75-D76</f>
        <v>0</v>
      </c>
    </row>
    <row r="78" spans="1:4" ht="40.5" customHeight="1" thickBot="1">
      <c r="A78" s="269" t="s">
        <v>161</v>
      </c>
      <c r="B78" s="451"/>
      <c r="C78" s="449"/>
      <c r="D78" s="450"/>
    </row>
    <row r="79" spans="1:4" ht="17.100000000000001" customHeight="1" thickBot="1">
      <c r="A79" s="22"/>
      <c r="B79" s="24"/>
      <c r="C79" s="55"/>
      <c r="D79" s="24"/>
    </row>
    <row r="80" spans="1:4" ht="17.100000000000001" customHeight="1" thickBot="1">
      <c r="A80" s="91" t="s">
        <v>41</v>
      </c>
      <c r="B80" s="40" t="s">
        <v>19</v>
      </c>
      <c r="C80" s="47" t="s">
        <v>33</v>
      </c>
      <c r="D80" s="81" t="s">
        <v>19</v>
      </c>
    </row>
    <row r="81" spans="1:4" ht="17.100000000000001" customHeight="1">
      <c r="A81" s="418" t="s">
        <v>194</v>
      </c>
      <c r="B81" s="38">
        <v>0</v>
      </c>
      <c r="C81" s="46" t="s">
        <v>34</v>
      </c>
      <c r="D81" s="82">
        <v>0</v>
      </c>
    </row>
    <row r="82" spans="1:4" ht="17.100000000000001" customHeight="1">
      <c r="A82" s="279" t="s">
        <v>42</v>
      </c>
      <c r="B82" s="35">
        <v>0</v>
      </c>
      <c r="C82" s="45" t="s">
        <v>35</v>
      </c>
      <c r="D82" s="80">
        <v>0</v>
      </c>
    </row>
    <row r="83" spans="1:4" ht="17.100000000000001" customHeight="1">
      <c r="A83" s="279" t="s">
        <v>44</v>
      </c>
      <c r="B83" s="35">
        <v>0</v>
      </c>
      <c r="C83" s="45" t="s">
        <v>36</v>
      </c>
      <c r="D83" s="80">
        <v>0</v>
      </c>
    </row>
    <row r="84" spans="1:4" ht="30" customHeight="1">
      <c r="A84" s="431" t="s">
        <v>218</v>
      </c>
      <c r="B84" s="35">
        <v>0</v>
      </c>
      <c r="C84" s="45" t="s">
        <v>23</v>
      </c>
      <c r="D84" s="80">
        <v>0</v>
      </c>
    </row>
    <row r="85" spans="1:4" ht="17.100000000000001" customHeight="1">
      <c r="A85" s="279" t="s">
        <v>106</v>
      </c>
      <c r="B85" s="35">
        <v>0</v>
      </c>
      <c r="C85" s="45" t="s">
        <v>23</v>
      </c>
      <c r="D85" s="80">
        <v>0</v>
      </c>
    </row>
    <row r="86" spans="1:4" ht="17.100000000000001" customHeight="1">
      <c r="A86" s="279" t="s">
        <v>57</v>
      </c>
      <c r="B86" s="57">
        <v>0</v>
      </c>
      <c r="C86" s="45" t="s">
        <v>23</v>
      </c>
      <c r="D86" s="80">
        <v>0</v>
      </c>
    </row>
    <row r="87" spans="1:4" ht="17.100000000000001" customHeight="1">
      <c r="A87" s="279" t="s">
        <v>216</v>
      </c>
      <c r="B87" s="57">
        <v>0</v>
      </c>
      <c r="C87" s="45" t="s">
        <v>23</v>
      </c>
      <c r="D87" s="80">
        <v>0</v>
      </c>
    </row>
    <row r="88" spans="1:4" ht="17.100000000000001" customHeight="1">
      <c r="A88" s="279" t="s">
        <v>43</v>
      </c>
      <c r="B88" s="57">
        <v>0</v>
      </c>
      <c r="C88" s="45" t="s">
        <v>23</v>
      </c>
      <c r="D88" s="35">
        <v>0</v>
      </c>
    </row>
    <row r="89" spans="1:4" ht="17.100000000000001" customHeight="1">
      <c r="A89" s="282" t="s">
        <v>157</v>
      </c>
      <c r="B89" s="57">
        <v>0</v>
      </c>
      <c r="C89" s="48"/>
      <c r="D89" s="35">
        <v>0</v>
      </c>
    </row>
    <row r="90" spans="1:4" s="276" customFormat="1" ht="23.1" customHeight="1">
      <c r="A90" s="282" t="s">
        <v>158</v>
      </c>
      <c r="B90" s="280">
        <v>0</v>
      </c>
      <c r="C90" s="278"/>
      <c r="D90" s="277"/>
    </row>
    <row r="91" spans="1:4" s="276" customFormat="1" ht="26.1" customHeight="1">
      <c r="A91" s="299" t="s">
        <v>172</v>
      </c>
      <c r="B91" s="280">
        <v>0</v>
      </c>
      <c r="C91" s="278"/>
      <c r="D91" s="277"/>
    </row>
    <row r="92" spans="1:4" s="271" customFormat="1" ht="17.100000000000001" customHeight="1">
      <c r="A92" s="282" t="s">
        <v>159</v>
      </c>
      <c r="B92" s="280">
        <v>0</v>
      </c>
      <c r="C92" s="273"/>
      <c r="D92" s="272"/>
    </row>
    <row r="93" spans="1:4" ht="40.5" customHeight="1" thickBot="1">
      <c r="A93" s="281" t="s">
        <v>160</v>
      </c>
      <c r="B93" s="280">
        <v>0</v>
      </c>
      <c r="C93" s="48" t="s">
        <v>23</v>
      </c>
      <c r="D93" s="41">
        <v>0</v>
      </c>
    </row>
    <row r="94" spans="1:4" ht="17.100000000000001" customHeight="1" thickBot="1">
      <c r="A94" s="419" t="s">
        <v>226</v>
      </c>
      <c r="B94" s="27">
        <f>B81+B82+B83+B84+B85-B86-B87-B88-B89-B90-B91-B92-B93</f>
        <v>0</v>
      </c>
      <c r="C94" s="47" t="s">
        <v>45</v>
      </c>
      <c r="D94" s="83">
        <f>SUM(D81:D93)</f>
        <v>0</v>
      </c>
    </row>
    <row r="95" spans="1:4" ht="39.75" customHeight="1" thickBot="1">
      <c r="A95" s="269" t="s">
        <v>161</v>
      </c>
      <c r="B95" s="452"/>
      <c r="C95" s="449"/>
      <c r="D95" s="450"/>
    </row>
    <row r="96" spans="1:4" ht="17.100000000000001" customHeight="1" thickBot="1">
      <c r="A96" s="22"/>
      <c r="B96" s="24"/>
      <c r="C96" s="55"/>
      <c r="D96" s="84"/>
    </row>
    <row r="97" spans="1:4" ht="17.100000000000001" customHeight="1" thickBot="1">
      <c r="A97" s="91" t="s">
        <v>146</v>
      </c>
      <c r="B97" s="40" t="s">
        <v>19</v>
      </c>
      <c r="C97" s="47" t="s">
        <v>33</v>
      </c>
      <c r="D97" s="40" t="s">
        <v>19</v>
      </c>
    </row>
    <row r="98" spans="1:4" ht="17.100000000000001" customHeight="1">
      <c r="A98" s="418" t="s">
        <v>194</v>
      </c>
      <c r="B98" s="38">
        <v>0</v>
      </c>
      <c r="C98" s="46" t="s">
        <v>34</v>
      </c>
      <c r="D98" s="38">
        <v>0</v>
      </c>
    </row>
    <row r="99" spans="1:4" ht="17.100000000000001" customHeight="1">
      <c r="A99" s="286" t="s">
        <v>50</v>
      </c>
      <c r="B99" s="35">
        <v>0</v>
      </c>
      <c r="C99" s="45" t="s">
        <v>35</v>
      </c>
      <c r="D99" s="35">
        <v>0</v>
      </c>
    </row>
    <row r="100" spans="1:4" ht="17.100000000000001" customHeight="1">
      <c r="A100" s="286" t="s">
        <v>51</v>
      </c>
      <c r="B100" s="363">
        <f>D120-B121+D122-B123</f>
        <v>0</v>
      </c>
      <c r="C100" s="45" t="s">
        <v>36</v>
      </c>
      <c r="D100" s="35">
        <v>0</v>
      </c>
    </row>
    <row r="101" spans="1:4" ht="33" customHeight="1">
      <c r="A101" s="289" t="s">
        <v>52</v>
      </c>
      <c r="B101" s="35">
        <v>0</v>
      </c>
      <c r="C101" s="7" t="s">
        <v>23</v>
      </c>
      <c r="D101" s="35">
        <v>0</v>
      </c>
    </row>
    <row r="102" spans="1:4" ht="33.75" customHeight="1">
      <c r="A102" s="327" t="s">
        <v>162</v>
      </c>
      <c r="B102" s="359">
        <f>B133+B134</f>
        <v>0</v>
      </c>
      <c r="C102" s="7" t="s">
        <v>23</v>
      </c>
      <c r="D102" s="35">
        <v>0</v>
      </c>
    </row>
    <row r="103" spans="1:4" ht="17.100000000000001" customHeight="1">
      <c r="A103" s="300" t="s">
        <v>163</v>
      </c>
      <c r="B103" s="35">
        <v>0</v>
      </c>
      <c r="C103" s="7" t="s">
        <v>23</v>
      </c>
      <c r="D103" s="35">
        <v>0</v>
      </c>
    </row>
    <row r="104" spans="1:4" ht="18.600000000000001" customHeight="1">
      <c r="A104" s="289" t="s">
        <v>53</v>
      </c>
      <c r="B104" s="35">
        <v>0</v>
      </c>
      <c r="C104" s="7" t="s">
        <v>23</v>
      </c>
      <c r="D104" s="35">
        <v>0</v>
      </c>
    </row>
    <row r="105" spans="1:4" ht="17.100000000000001" customHeight="1">
      <c r="A105" s="289" t="s">
        <v>56</v>
      </c>
      <c r="B105" s="376">
        <v>0</v>
      </c>
      <c r="C105" s="7" t="s">
        <v>23</v>
      </c>
      <c r="D105" s="35">
        <v>0</v>
      </c>
    </row>
    <row r="106" spans="1:4" ht="16.5" customHeight="1">
      <c r="A106" s="289" t="s">
        <v>55</v>
      </c>
      <c r="B106" s="57">
        <v>0</v>
      </c>
      <c r="C106" s="7" t="s">
        <v>23</v>
      </c>
      <c r="D106" s="35">
        <v>0</v>
      </c>
    </row>
    <row r="107" spans="1:4" ht="17.45" customHeight="1">
      <c r="A107" s="299" t="s">
        <v>98</v>
      </c>
      <c r="B107" s="57">
        <v>0</v>
      </c>
      <c r="C107" s="7" t="s">
        <v>23</v>
      </c>
      <c r="D107" s="35">
        <v>0</v>
      </c>
    </row>
    <row r="108" spans="1:4" ht="26.45" customHeight="1">
      <c r="A108" s="299" t="s">
        <v>99</v>
      </c>
      <c r="B108" s="57">
        <v>0</v>
      </c>
      <c r="C108" s="7" t="s">
        <v>23</v>
      </c>
      <c r="D108" s="35">
        <v>0</v>
      </c>
    </row>
    <row r="109" spans="1:4" ht="17.100000000000001" customHeight="1">
      <c r="A109" s="289" t="s">
        <v>54</v>
      </c>
      <c r="B109" s="57">
        <v>0</v>
      </c>
      <c r="C109" s="7" t="s">
        <v>23</v>
      </c>
      <c r="D109" s="35">
        <v>0</v>
      </c>
    </row>
    <row r="110" spans="1:4" ht="30" customHeight="1" thickBot="1">
      <c r="A110" s="290" t="s">
        <v>66</v>
      </c>
      <c r="B110" s="57">
        <v>0</v>
      </c>
      <c r="C110" s="13"/>
      <c r="D110" s="35">
        <v>0</v>
      </c>
    </row>
    <row r="111" spans="1:4" ht="17.100000000000001" customHeight="1" thickBot="1">
      <c r="A111" s="419" t="s">
        <v>226</v>
      </c>
      <c r="B111" s="27">
        <f>B98+B99+B100+B101+B102+B103+B104-B105-B106-B107-B108-B109-B110</f>
        <v>0</v>
      </c>
      <c r="C111" s="11" t="s">
        <v>74</v>
      </c>
      <c r="D111" s="27">
        <f>SUM(D98:D110)</f>
        <v>0</v>
      </c>
    </row>
    <row r="112" spans="1:4" ht="49.5" customHeight="1" thickBot="1">
      <c r="A112" s="269" t="s">
        <v>161</v>
      </c>
      <c r="B112" s="448"/>
      <c r="C112" s="449"/>
      <c r="D112" s="450"/>
    </row>
    <row r="113" spans="1:5" ht="17.100000000000001" customHeight="1">
      <c r="A113" s="56"/>
      <c r="B113" s="23"/>
      <c r="C113" s="53"/>
      <c r="D113" s="53"/>
    </row>
    <row r="114" spans="1:5" ht="17.100000000000001" customHeight="1">
      <c r="A114" s="56"/>
      <c r="B114" s="23"/>
      <c r="C114" s="53"/>
      <c r="D114" s="53"/>
    </row>
    <row r="115" spans="1:5" ht="34.5" customHeight="1">
      <c r="A115" s="90" t="s">
        <v>168</v>
      </c>
      <c r="B115" s="85" t="s">
        <v>13</v>
      </c>
      <c r="D115" s="416"/>
    </row>
    <row r="116" spans="1:5" ht="17.100000000000001" customHeight="1">
      <c r="A116" s="112" t="s">
        <v>90</v>
      </c>
      <c r="B116" s="6">
        <v>0</v>
      </c>
      <c r="D116" s="417"/>
    </row>
    <row r="117" spans="1:5" ht="26.1" customHeight="1">
      <c r="A117" s="112" t="s">
        <v>169</v>
      </c>
      <c r="B117" s="6">
        <v>0</v>
      </c>
      <c r="D117" s="416"/>
    </row>
    <row r="118" spans="1:5" ht="17.100000000000001" customHeight="1"/>
    <row r="119" spans="1:5" ht="42" customHeight="1">
      <c r="A119" s="89" t="s">
        <v>63</v>
      </c>
      <c r="B119" s="187" t="s">
        <v>89</v>
      </c>
      <c r="C119" s="383" t="s">
        <v>64</v>
      </c>
      <c r="D119" s="383" t="s">
        <v>11</v>
      </c>
    </row>
    <row r="120" spans="1:5" ht="17.100000000000001" customHeight="1">
      <c r="A120" s="5" t="s">
        <v>87</v>
      </c>
      <c r="B120" s="6">
        <v>0</v>
      </c>
      <c r="C120" s="6">
        <v>0</v>
      </c>
      <c r="D120" s="136">
        <f>B120+C120</f>
        <v>0</v>
      </c>
    </row>
    <row r="121" spans="1:5" ht="17.100000000000001" customHeight="1">
      <c r="A121" s="5" t="s">
        <v>121</v>
      </c>
      <c r="B121" s="444">
        <f>'Transferové odpisy'!H26</f>
        <v>0</v>
      </c>
      <c r="C121" s="445"/>
      <c r="D121" s="446"/>
      <c r="E121" s="3"/>
    </row>
    <row r="122" spans="1:5" ht="17.100000000000001" customHeight="1">
      <c r="A122" s="5" t="s">
        <v>88</v>
      </c>
      <c r="B122" s="6">
        <v>0</v>
      </c>
      <c r="C122" s="6">
        <v>0</v>
      </c>
      <c r="D122" s="136">
        <f>B122+C122</f>
        <v>0</v>
      </c>
    </row>
    <row r="123" spans="1:5" ht="17.100000000000001" customHeight="1">
      <c r="A123" s="5" t="s">
        <v>121</v>
      </c>
      <c r="B123" s="444">
        <f>'Transferové odpisy'!I26</f>
        <v>0</v>
      </c>
      <c r="C123" s="445">
        <v>0</v>
      </c>
      <c r="D123" s="446">
        <f>B123+C123</f>
        <v>0</v>
      </c>
      <c r="E123" s="3"/>
    </row>
    <row r="124" spans="1:5" ht="15" customHeight="1"/>
    <row r="125" spans="1:5" ht="42.95" customHeight="1">
      <c r="A125" s="89" t="s">
        <v>65</v>
      </c>
      <c r="B125" s="384" t="s">
        <v>87</v>
      </c>
      <c r="C125" s="384" t="s">
        <v>88</v>
      </c>
    </row>
    <row r="126" spans="1:5" ht="15" customHeight="1">
      <c r="A126" s="113" t="s">
        <v>164</v>
      </c>
      <c r="B126" s="6">
        <v>0</v>
      </c>
      <c r="C126" s="6">
        <v>0</v>
      </c>
    </row>
    <row r="127" spans="1:5" s="283" customFormat="1" ht="15" customHeight="1">
      <c r="A127" s="293" t="s">
        <v>165</v>
      </c>
      <c r="B127" s="285">
        <v>0</v>
      </c>
      <c r="C127" s="285">
        <v>0</v>
      </c>
    </row>
    <row r="128" spans="1:5" s="283" customFormat="1" ht="15" customHeight="1">
      <c r="A128" s="293" t="s">
        <v>166</v>
      </c>
      <c r="B128" s="285">
        <v>0</v>
      </c>
      <c r="C128" s="285">
        <v>0</v>
      </c>
    </row>
    <row r="129" spans="1:4" ht="26.1" customHeight="1">
      <c r="A129" s="302" t="s">
        <v>167</v>
      </c>
      <c r="B129" s="6">
        <v>0</v>
      </c>
      <c r="C129" s="6">
        <v>0</v>
      </c>
    </row>
    <row r="130" spans="1:4" s="283" customFormat="1" ht="17.45" customHeight="1">
      <c r="A130" s="302" t="s">
        <v>11</v>
      </c>
      <c r="B130" s="285">
        <f>SUM(B126:B129)</f>
        <v>0</v>
      </c>
      <c r="C130" s="285">
        <f>SUM(C126:C129)</f>
        <v>0</v>
      </c>
      <c r="D130" s="294"/>
    </row>
    <row r="131" spans="1:4" s="283" customFormat="1" ht="17.45" customHeight="1">
      <c r="A131" s="304"/>
      <c r="B131" s="288"/>
      <c r="C131" s="288"/>
      <c r="D131" s="294"/>
    </row>
    <row r="132" spans="1:4" ht="30" customHeight="1">
      <c r="A132" s="329" t="s">
        <v>122</v>
      </c>
      <c r="B132" s="330" t="s">
        <v>170</v>
      </c>
      <c r="C132" s="330" t="s">
        <v>171</v>
      </c>
    </row>
    <row r="133" spans="1:4" ht="15" customHeight="1">
      <c r="A133" s="303" t="s">
        <v>123</v>
      </c>
      <c r="B133" s="331">
        <v>0</v>
      </c>
      <c r="C133" s="331">
        <v>0</v>
      </c>
    </row>
    <row r="134" spans="1:4" ht="15" customHeight="1">
      <c r="A134" s="303" t="s">
        <v>124</v>
      </c>
      <c r="B134" s="331">
        <v>0</v>
      </c>
      <c r="C134" s="331">
        <v>0</v>
      </c>
    </row>
    <row r="135" spans="1:4" s="283" customFormat="1" ht="17.45" customHeight="1">
      <c r="A135" s="304"/>
      <c r="B135" s="288"/>
      <c r="C135" s="288"/>
      <c r="D135" s="294"/>
    </row>
    <row r="136" spans="1:4" ht="15" customHeight="1">
      <c r="A136" s="88" t="s">
        <v>77</v>
      </c>
      <c r="B136" s="101" t="s">
        <v>13</v>
      </c>
    </row>
    <row r="137" spans="1:4" s="283" customFormat="1" ht="15" customHeight="1">
      <c r="A137" s="296"/>
      <c r="B137" s="298"/>
    </row>
    <row r="138" spans="1:4" ht="15" customHeight="1">
      <c r="A138" s="54" t="s">
        <v>81</v>
      </c>
      <c r="B138" s="166">
        <f>B55</f>
        <v>0</v>
      </c>
      <c r="C138" s="100" t="s">
        <v>67</v>
      </c>
    </row>
    <row r="139" spans="1:4" ht="15" customHeight="1">
      <c r="A139" s="114" t="s">
        <v>92</v>
      </c>
      <c r="B139" s="166">
        <f>B75</f>
        <v>0</v>
      </c>
      <c r="C139" s="115" t="s">
        <v>93</v>
      </c>
    </row>
    <row r="140" spans="1:4" s="283" customFormat="1" ht="15" customHeight="1">
      <c r="A140" s="291" t="s">
        <v>79</v>
      </c>
      <c r="B140" s="442">
        <f>B87+B89+B90+B91+B92</f>
        <v>0</v>
      </c>
    </row>
    <row r="141" spans="1:4" s="283" customFormat="1" ht="15" customHeight="1">
      <c r="A141" s="291" t="s">
        <v>80</v>
      </c>
      <c r="B141" s="443"/>
    </row>
    <row r="142" spans="1:4" ht="15" customHeight="1" thickBot="1">
      <c r="A142" s="54" t="s">
        <v>82</v>
      </c>
      <c r="B142" s="166">
        <f>B109</f>
        <v>0</v>
      </c>
    </row>
    <row r="143" spans="1:4" ht="15" customHeight="1" thickBot="1">
      <c r="A143" s="116" t="s">
        <v>11</v>
      </c>
      <c r="B143" s="168">
        <f>SUM(B138:B142)</f>
        <v>0</v>
      </c>
    </row>
    <row r="144" spans="1:4" ht="15" customHeight="1">
      <c r="A144" s="74"/>
      <c r="B144" s="24"/>
    </row>
    <row r="145" spans="1:5" ht="19.5" customHeight="1">
      <c r="A145" s="101" t="s">
        <v>126</v>
      </c>
      <c r="B145" s="139">
        <f ca="1">TODAY()</f>
        <v>44746</v>
      </c>
    </row>
    <row r="146" spans="1:5" ht="19.5" customHeight="1">
      <c r="A146" s="101" t="s">
        <v>100</v>
      </c>
      <c r="B146" s="425"/>
      <c r="C146" s="101" t="s">
        <v>95</v>
      </c>
      <c r="D146" s="100" t="s">
        <v>101</v>
      </c>
    </row>
    <row r="147" spans="1:5" ht="19.5" customHeight="1">
      <c r="A147" s="101" t="s">
        <v>102</v>
      </c>
      <c r="B147" s="104"/>
    </row>
    <row r="148" spans="1:5" ht="19.5" customHeight="1">
      <c r="A148" s="101" t="s">
        <v>103</v>
      </c>
      <c r="B148" s="425"/>
      <c r="C148" s="101" t="s">
        <v>95</v>
      </c>
      <c r="D148" s="100" t="s">
        <v>101</v>
      </c>
    </row>
    <row r="149" spans="1:5">
      <c r="A149" s="22"/>
      <c r="B149" s="22"/>
      <c r="C149" s="22"/>
      <c r="D149" s="22"/>
    </row>
    <row r="150" spans="1:5">
      <c r="A150" s="22"/>
      <c r="B150" s="22"/>
      <c r="C150" s="22"/>
      <c r="D150" s="22"/>
    </row>
    <row r="151" spans="1:5" ht="20.100000000000001" customHeight="1">
      <c r="A151" s="22"/>
      <c r="B151" s="22"/>
      <c r="C151" s="22"/>
      <c r="D151" s="22"/>
      <c r="E151" s="22"/>
    </row>
    <row r="152" spans="1:5" ht="20.100000000000001" customHeight="1">
      <c r="A152" s="101"/>
      <c r="B152" s="100"/>
      <c r="E152" s="22"/>
    </row>
    <row r="153" spans="1:5" ht="20.100000000000001" customHeight="1">
      <c r="D153" s="100"/>
      <c r="E153" s="22"/>
    </row>
    <row r="154" spans="1:5">
      <c r="D154" s="22"/>
      <c r="E154" s="22"/>
    </row>
    <row r="155" spans="1:5">
      <c r="D155" s="22"/>
      <c r="E155" s="22"/>
    </row>
    <row r="156" spans="1:5">
      <c r="D156" s="22"/>
      <c r="E156" s="22"/>
    </row>
    <row r="157" spans="1:5">
      <c r="A157" s="22"/>
      <c r="B157" s="22"/>
      <c r="C157" s="22"/>
      <c r="D157" s="22"/>
      <c r="E157" s="22"/>
    </row>
  </sheetData>
  <mergeCells count="36">
    <mergeCell ref="C3:D3"/>
    <mergeCell ref="A16:B16"/>
    <mergeCell ref="A7:B7"/>
    <mergeCell ref="A26:B26"/>
    <mergeCell ref="A24:B24"/>
    <mergeCell ref="A23:B23"/>
    <mergeCell ref="A21:B21"/>
    <mergeCell ref="A13:B13"/>
    <mergeCell ref="A15:B15"/>
    <mergeCell ref="A25:B25"/>
    <mergeCell ref="A8:B8"/>
    <mergeCell ref="A9:B9"/>
    <mergeCell ref="A10:B10"/>
    <mergeCell ref="A11:B11"/>
    <mergeCell ref="A12:B12"/>
    <mergeCell ref="C35:D35"/>
    <mergeCell ref="C36:D36"/>
    <mergeCell ref="C37:D37"/>
    <mergeCell ref="A22:B22"/>
    <mergeCell ref="C47:D47"/>
    <mergeCell ref="C38:D38"/>
    <mergeCell ref="C39:D39"/>
    <mergeCell ref="C40:D40"/>
    <mergeCell ref="C41:D41"/>
    <mergeCell ref="C34:D34"/>
    <mergeCell ref="B140:B141"/>
    <mergeCell ref="B121:D121"/>
    <mergeCell ref="B123:D123"/>
    <mergeCell ref="C42:D42"/>
    <mergeCell ref="C48:D48"/>
    <mergeCell ref="B112:D112"/>
    <mergeCell ref="B60:D60"/>
    <mergeCell ref="B78:D78"/>
    <mergeCell ref="B95:D95"/>
    <mergeCell ref="C49:D49"/>
    <mergeCell ref="C46:D46"/>
  </mergeCells>
  <phoneticPr fontId="2" type="noConversion"/>
  <pageMargins left="0.19685039370078741" right="0.19685039370078741" top="0.39370078740157483" bottom="0.19685039370078741" header="0.51181102362204722" footer="0.51181102362204722"/>
  <pageSetup paperSize="9" scale="97" fitToHeight="0" orientation="portrait" r:id="rId1"/>
  <headerFooter alignWithMargins="0"/>
  <rowBreaks count="2" manualBreakCount="2">
    <brk id="42" max="16383" man="1"/>
    <brk id="11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N90"/>
  <sheetViews>
    <sheetView showGridLines="0" workbookViewId="0">
      <pane xSplit="1" ySplit="5" topLeftCell="B21" activePane="bottomRight" state="frozen"/>
      <selection pane="topRight" activeCell="B1" sqref="B1"/>
      <selection pane="bottomLeft" activeCell="A6" sqref="A6"/>
      <selection pane="bottomRight" activeCell="N37" sqref="N37"/>
    </sheetView>
  </sheetViews>
  <sheetFormatPr defaultRowHeight="12.75"/>
  <cols>
    <col min="1" max="1" width="7.85546875" style="118" customWidth="1"/>
    <col min="2" max="2" width="37" customWidth="1"/>
    <col min="3" max="3" width="17.7109375" customWidth="1"/>
    <col min="4" max="4" width="21.85546875" customWidth="1"/>
    <col min="5" max="6" width="17.7109375" customWidth="1"/>
    <col min="7" max="7" width="20.42578125" customWidth="1"/>
    <col min="8" max="13" width="17.7109375" customWidth="1"/>
    <col min="14" max="14" width="18.28515625" customWidth="1"/>
  </cols>
  <sheetData>
    <row r="1" spans="1:14" ht="26.25">
      <c r="B1" s="19" t="s">
        <v>195</v>
      </c>
      <c r="J1" s="101"/>
      <c r="K1" s="87" t="str">
        <f>'Popis SÚ a nákl.účtů'!D2</f>
        <v>číslo org.: 14xx</v>
      </c>
    </row>
    <row r="2" spans="1:14" ht="41.25" customHeight="1">
      <c r="B2" s="87" t="s">
        <v>76</v>
      </c>
      <c r="C2" s="22"/>
      <c r="D2" s="476">
        <f>'Popis SÚ a nákl.účtů'!C3</f>
        <v>0</v>
      </c>
      <c r="E2" s="476"/>
      <c r="F2" s="476"/>
      <c r="G2" s="476"/>
      <c r="H2" s="476"/>
      <c r="I2" s="476"/>
      <c r="J2" s="476"/>
    </row>
    <row r="3" spans="1:14" ht="13.5" thickBot="1">
      <c r="B3" s="176" t="s">
        <v>135</v>
      </c>
    </row>
    <row r="4" spans="1:14" ht="17.100000000000001" customHeight="1" thickBot="1">
      <c r="A4" s="500" t="s">
        <v>129</v>
      </c>
      <c r="B4" s="49"/>
      <c r="C4" s="492" t="s">
        <v>71</v>
      </c>
      <c r="D4" s="498"/>
      <c r="E4" s="498"/>
      <c r="F4" s="498"/>
      <c r="G4" s="499"/>
      <c r="H4" s="492" t="s">
        <v>58</v>
      </c>
      <c r="I4" s="493"/>
      <c r="J4" s="494"/>
      <c r="K4" s="495" t="s">
        <v>59</v>
      </c>
      <c r="L4" s="496"/>
      <c r="M4" s="497"/>
      <c r="N4" s="490" t="s">
        <v>202</v>
      </c>
    </row>
    <row r="5" spans="1:14" s="407" customFormat="1" ht="52.5" customHeight="1" thickBot="1">
      <c r="A5" s="501"/>
      <c r="B5" s="333" t="s">
        <v>68</v>
      </c>
      <c r="C5" s="332" t="s">
        <v>221</v>
      </c>
      <c r="D5" s="333" t="s">
        <v>196</v>
      </c>
      <c r="E5" s="332" t="s">
        <v>197</v>
      </c>
      <c r="F5" s="406" t="s">
        <v>198</v>
      </c>
      <c r="G5" s="333" t="s">
        <v>199</v>
      </c>
      <c r="H5" s="334" t="s">
        <v>200</v>
      </c>
      <c r="I5" s="335" t="s">
        <v>222</v>
      </c>
      <c r="J5" s="336" t="s">
        <v>201</v>
      </c>
      <c r="K5" s="337" t="s">
        <v>69</v>
      </c>
      <c r="L5" s="337" t="s">
        <v>128</v>
      </c>
      <c r="M5" s="337" t="s">
        <v>105</v>
      </c>
      <c r="N5" s="491"/>
    </row>
    <row r="6" spans="1:14" ht="17.100000000000001" customHeight="1">
      <c r="A6" s="479" t="s">
        <v>137</v>
      </c>
      <c r="B6" s="174" t="s">
        <v>134</v>
      </c>
      <c r="C6" s="186"/>
      <c r="D6" s="157" t="s">
        <v>120</v>
      </c>
      <c r="E6" s="107"/>
      <c r="F6" s="108"/>
      <c r="G6" s="157" t="s">
        <v>120</v>
      </c>
      <c r="H6" s="193" t="s">
        <v>120</v>
      </c>
      <c r="I6" s="107"/>
      <c r="J6" s="110"/>
      <c r="K6" s="215"/>
      <c r="L6" s="157" t="s">
        <v>120</v>
      </c>
      <c r="M6" s="157" t="s">
        <v>120</v>
      </c>
      <c r="N6" s="204" t="s">
        <v>120</v>
      </c>
    </row>
    <row r="7" spans="1:14" ht="17.100000000000001" customHeight="1">
      <c r="A7" s="480"/>
      <c r="B7" s="175" t="s">
        <v>130</v>
      </c>
      <c r="C7" s="150"/>
      <c r="D7" s="153" t="s">
        <v>120</v>
      </c>
      <c r="E7" s="25"/>
      <c r="F7" s="106"/>
      <c r="G7" s="153" t="s">
        <v>120</v>
      </c>
      <c r="H7" s="154" t="s">
        <v>120</v>
      </c>
      <c r="I7" s="25"/>
      <c r="J7" s="95"/>
      <c r="K7" s="68"/>
      <c r="L7" s="153" t="s">
        <v>120</v>
      </c>
      <c r="M7" s="153" t="s">
        <v>120</v>
      </c>
      <c r="N7" s="155" t="s">
        <v>120</v>
      </c>
    </row>
    <row r="8" spans="1:14" ht="17.100000000000001" customHeight="1">
      <c r="A8" s="480"/>
      <c r="B8" s="411"/>
      <c r="C8" s="307"/>
      <c r="D8" s="153" t="s">
        <v>120</v>
      </c>
      <c r="E8" s="25"/>
      <c r="F8" s="106"/>
      <c r="G8" s="153" t="s">
        <v>120</v>
      </c>
      <c r="H8" s="154" t="s">
        <v>120</v>
      </c>
      <c r="I8" s="25"/>
      <c r="J8" s="95"/>
      <c r="K8" s="68"/>
      <c r="L8" s="153" t="s">
        <v>120</v>
      </c>
      <c r="M8" s="153" t="s">
        <v>120</v>
      </c>
      <c r="N8" s="155" t="s">
        <v>120</v>
      </c>
    </row>
    <row r="9" spans="1:14" ht="17.100000000000001" customHeight="1">
      <c r="A9" s="480"/>
      <c r="B9" s="177" t="s">
        <v>220</v>
      </c>
      <c r="C9" s="150"/>
      <c r="D9" s="153" t="s">
        <v>120</v>
      </c>
      <c r="E9" s="25"/>
      <c r="F9" s="106"/>
      <c r="G9" s="153" t="s">
        <v>120</v>
      </c>
      <c r="H9" s="154" t="s">
        <v>120</v>
      </c>
      <c r="I9" s="25"/>
      <c r="J9" s="95"/>
      <c r="K9" s="68"/>
      <c r="L9" s="153" t="s">
        <v>120</v>
      </c>
      <c r="M9" s="153" t="s">
        <v>120</v>
      </c>
      <c r="N9" s="155" t="s">
        <v>120</v>
      </c>
    </row>
    <row r="10" spans="1:14" ht="17.100000000000001" customHeight="1">
      <c r="A10" s="480"/>
      <c r="B10" s="177" t="s">
        <v>23</v>
      </c>
      <c r="C10" s="150"/>
      <c r="D10" s="153" t="s">
        <v>120</v>
      </c>
      <c r="E10" s="25"/>
      <c r="F10" s="106"/>
      <c r="G10" s="153" t="s">
        <v>120</v>
      </c>
      <c r="H10" s="154" t="s">
        <v>120</v>
      </c>
      <c r="I10" s="25"/>
      <c r="J10" s="95"/>
      <c r="K10" s="68"/>
      <c r="L10" s="153" t="s">
        <v>120</v>
      </c>
      <c r="M10" s="153" t="s">
        <v>120</v>
      </c>
      <c r="N10" s="155" t="s">
        <v>120</v>
      </c>
    </row>
    <row r="11" spans="1:14" ht="17.100000000000001" customHeight="1">
      <c r="A11" s="480"/>
      <c r="B11" s="177" t="s">
        <v>23</v>
      </c>
      <c r="C11" s="150"/>
      <c r="D11" s="153" t="s">
        <v>120</v>
      </c>
      <c r="E11" s="25"/>
      <c r="F11" s="106"/>
      <c r="G11" s="153" t="s">
        <v>120</v>
      </c>
      <c r="H11" s="154" t="s">
        <v>120</v>
      </c>
      <c r="I11" s="25"/>
      <c r="J11" s="95"/>
      <c r="K11" s="68"/>
      <c r="L11" s="153" t="s">
        <v>120</v>
      </c>
      <c r="M11" s="153" t="s">
        <v>120</v>
      </c>
      <c r="N11" s="155" t="s">
        <v>120</v>
      </c>
    </row>
    <row r="12" spans="1:14" ht="17.100000000000001" customHeight="1">
      <c r="A12" s="480"/>
      <c r="B12" s="177" t="s">
        <v>23</v>
      </c>
      <c r="C12" s="150"/>
      <c r="D12" s="153" t="s">
        <v>120</v>
      </c>
      <c r="E12" s="25"/>
      <c r="F12" s="106"/>
      <c r="G12" s="153" t="s">
        <v>120</v>
      </c>
      <c r="H12" s="154" t="s">
        <v>120</v>
      </c>
      <c r="I12" s="25"/>
      <c r="J12" s="95"/>
      <c r="K12" s="68"/>
      <c r="L12" s="153" t="s">
        <v>120</v>
      </c>
      <c r="M12" s="153" t="s">
        <v>120</v>
      </c>
      <c r="N12" s="155" t="s">
        <v>120</v>
      </c>
    </row>
    <row r="13" spans="1:14" ht="17.100000000000001" customHeight="1">
      <c r="A13" s="480"/>
      <c r="B13" s="177" t="s">
        <v>23</v>
      </c>
      <c r="C13" s="150"/>
      <c r="D13" s="153" t="s">
        <v>120</v>
      </c>
      <c r="E13" s="25"/>
      <c r="F13" s="106"/>
      <c r="G13" s="153" t="s">
        <v>120</v>
      </c>
      <c r="H13" s="154" t="s">
        <v>120</v>
      </c>
      <c r="I13" s="25"/>
      <c r="J13" s="95"/>
      <c r="K13" s="68"/>
      <c r="L13" s="153" t="s">
        <v>120</v>
      </c>
      <c r="M13" s="153" t="s">
        <v>120</v>
      </c>
      <c r="N13" s="155" t="s">
        <v>120</v>
      </c>
    </row>
    <row r="14" spans="1:14" ht="17.100000000000001" customHeight="1" thickBot="1">
      <c r="A14" s="481"/>
      <c r="B14" s="178" t="s">
        <v>23</v>
      </c>
      <c r="C14" s="219"/>
      <c r="D14" s="207" t="s">
        <v>120</v>
      </c>
      <c r="E14" s="26"/>
      <c r="F14" s="216"/>
      <c r="G14" s="207" t="s">
        <v>120</v>
      </c>
      <c r="H14" s="209" t="s">
        <v>120</v>
      </c>
      <c r="I14" s="26"/>
      <c r="J14" s="217"/>
      <c r="K14" s="218"/>
      <c r="L14" s="207" t="s">
        <v>120</v>
      </c>
      <c r="M14" s="207" t="s">
        <v>120</v>
      </c>
      <c r="N14" s="210" t="s">
        <v>120</v>
      </c>
    </row>
    <row r="15" spans="1:14" ht="17.100000000000001" customHeight="1">
      <c r="A15" s="479" t="s">
        <v>136</v>
      </c>
      <c r="B15" s="179" t="s">
        <v>23</v>
      </c>
      <c r="C15" s="186"/>
      <c r="D15" s="157" t="s">
        <v>120</v>
      </c>
      <c r="E15" s="76"/>
      <c r="F15" s="213"/>
      <c r="G15" s="157" t="s">
        <v>120</v>
      </c>
      <c r="H15" s="203" t="s">
        <v>120</v>
      </c>
      <c r="I15" s="76"/>
      <c r="J15" s="214"/>
      <c r="K15" s="215"/>
      <c r="L15" s="157" t="s">
        <v>120</v>
      </c>
      <c r="M15" s="157" t="s">
        <v>120</v>
      </c>
      <c r="N15" s="204" t="s">
        <v>120</v>
      </c>
    </row>
    <row r="16" spans="1:14" ht="17.100000000000001" customHeight="1">
      <c r="A16" s="480"/>
      <c r="B16" s="180" t="s">
        <v>23</v>
      </c>
      <c r="C16" s="150"/>
      <c r="D16" s="153" t="s">
        <v>120</v>
      </c>
      <c r="E16" s="25"/>
      <c r="F16" s="69"/>
      <c r="G16" s="153" t="s">
        <v>120</v>
      </c>
      <c r="H16" s="194" t="s">
        <v>120</v>
      </c>
      <c r="I16" s="25"/>
      <c r="J16" s="95"/>
      <c r="K16" s="68"/>
      <c r="L16" s="153" t="s">
        <v>120</v>
      </c>
      <c r="M16" s="153" t="s">
        <v>120</v>
      </c>
      <c r="N16" s="155" t="s">
        <v>120</v>
      </c>
    </row>
    <row r="17" spans="1:14" ht="17.100000000000001" customHeight="1">
      <c r="A17" s="480"/>
      <c r="B17" s="180" t="s">
        <v>23</v>
      </c>
      <c r="C17" s="150"/>
      <c r="D17" s="153" t="s">
        <v>120</v>
      </c>
      <c r="E17" s="25"/>
      <c r="F17" s="69"/>
      <c r="G17" s="153" t="s">
        <v>120</v>
      </c>
      <c r="H17" s="194" t="s">
        <v>120</v>
      </c>
      <c r="I17" s="25"/>
      <c r="J17" s="95"/>
      <c r="K17" s="68"/>
      <c r="L17" s="153" t="s">
        <v>120</v>
      </c>
      <c r="M17" s="153" t="s">
        <v>120</v>
      </c>
      <c r="N17" s="155" t="s">
        <v>120</v>
      </c>
    </row>
    <row r="18" spans="1:14" ht="17.100000000000001" customHeight="1">
      <c r="A18" s="480"/>
      <c r="B18" s="180" t="s">
        <v>23</v>
      </c>
      <c r="C18" s="150"/>
      <c r="D18" s="153" t="s">
        <v>120</v>
      </c>
      <c r="E18" s="25"/>
      <c r="F18" s="69"/>
      <c r="G18" s="153" t="s">
        <v>120</v>
      </c>
      <c r="H18" s="194" t="s">
        <v>120</v>
      </c>
      <c r="I18" s="25"/>
      <c r="J18" s="95"/>
      <c r="K18" s="68"/>
      <c r="L18" s="153" t="s">
        <v>120</v>
      </c>
      <c r="M18" s="153" t="s">
        <v>120</v>
      </c>
      <c r="N18" s="155" t="s">
        <v>120</v>
      </c>
    </row>
    <row r="19" spans="1:14" ht="17.100000000000001" customHeight="1">
      <c r="A19" s="480"/>
      <c r="B19" s="180" t="s">
        <v>23</v>
      </c>
      <c r="C19" s="150"/>
      <c r="D19" s="153" t="s">
        <v>120</v>
      </c>
      <c r="E19" s="25"/>
      <c r="F19" s="69"/>
      <c r="G19" s="153" t="s">
        <v>120</v>
      </c>
      <c r="H19" s="194" t="s">
        <v>120</v>
      </c>
      <c r="I19" s="25"/>
      <c r="J19" s="95"/>
      <c r="K19" s="68"/>
      <c r="L19" s="153" t="s">
        <v>120</v>
      </c>
      <c r="M19" s="153" t="s">
        <v>120</v>
      </c>
      <c r="N19" s="155" t="s">
        <v>120</v>
      </c>
    </row>
    <row r="20" spans="1:14" ht="17.100000000000001" customHeight="1">
      <c r="A20" s="480"/>
      <c r="B20" s="180" t="s">
        <v>23</v>
      </c>
      <c r="C20" s="150"/>
      <c r="D20" s="153" t="s">
        <v>120</v>
      </c>
      <c r="E20" s="25"/>
      <c r="F20" s="69"/>
      <c r="G20" s="153" t="s">
        <v>120</v>
      </c>
      <c r="H20" s="194" t="s">
        <v>120</v>
      </c>
      <c r="I20" s="25"/>
      <c r="J20" s="95"/>
      <c r="K20" s="68"/>
      <c r="L20" s="153" t="s">
        <v>120</v>
      </c>
      <c r="M20" s="153" t="s">
        <v>120</v>
      </c>
      <c r="N20" s="155" t="s">
        <v>120</v>
      </c>
    </row>
    <row r="21" spans="1:14" ht="17.100000000000001" customHeight="1">
      <c r="A21" s="480"/>
      <c r="B21" s="180" t="s">
        <v>23</v>
      </c>
      <c r="C21" s="150"/>
      <c r="D21" s="153" t="s">
        <v>120</v>
      </c>
      <c r="E21" s="25"/>
      <c r="F21" s="69"/>
      <c r="G21" s="153" t="s">
        <v>120</v>
      </c>
      <c r="H21" s="194" t="s">
        <v>120</v>
      </c>
      <c r="I21" s="25"/>
      <c r="J21" s="95"/>
      <c r="K21" s="68"/>
      <c r="L21" s="153" t="s">
        <v>120</v>
      </c>
      <c r="M21" s="153" t="s">
        <v>120</v>
      </c>
      <c r="N21" s="155" t="s">
        <v>120</v>
      </c>
    </row>
    <row r="22" spans="1:14" ht="17.100000000000001" customHeight="1" thickBot="1">
      <c r="A22" s="481"/>
      <c r="B22" s="181" t="s">
        <v>23</v>
      </c>
      <c r="C22" s="219"/>
      <c r="D22" s="207" t="s">
        <v>120</v>
      </c>
      <c r="E22" s="26"/>
      <c r="F22" s="216"/>
      <c r="G22" s="207" t="s">
        <v>120</v>
      </c>
      <c r="H22" s="209" t="s">
        <v>120</v>
      </c>
      <c r="I22" s="26"/>
      <c r="J22" s="217"/>
      <c r="K22" s="218"/>
      <c r="L22" s="207" t="s">
        <v>120</v>
      </c>
      <c r="M22" s="207" t="s">
        <v>120</v>
      </c>
      <c r="N22" s="210" t="s">
        <v>120</v>
      </c>
    </row>
    <row r="23" spans="1:14" ht="17.100000000000001" customHeight="1">
      <c r="A23" s="479" t="s">
        <v>138</v>
      </c>
      <c r="B23" s="179" t="s">
        <v>23</v>
      </c>
      <c r="C23" s="201" t="s">
        <v>120</v>
      </c>
      <c r="D23" s="157" t="s">
        <v>120</v>
      </c>
      <c r="E23" s="157" t="s">
        <v>120</v>
      </c>
      <c r="F23" s="202" t="s">
        <v>120</v>
      </c>
      <c r="G23" s="157" t="s">
        <v>120</v>
      </c>
      <c r="H23" s="203" t="s">
        <v>120</v>
      </c>
      <c r="I23" s="157" t="s">
        <v>120</v>
      </c>
      <c r="J23" s="204" t="s">
        <v>120</v>
      </c>
      <c r="K23" s="201" t="s">
        <v>120</v>
      </c>
      <c r="L23" s="157" t="s">
        <v>120</v>
      </c>
      <c r="M23" s="157" t="s">
        <v>120</v>
      </c>
      <c r="N23" s="205"/>
    </row>
    <row r="24" spans="1:14" ht="17.100000000000001" customHeight="1" thickBot="1">
      <c r="A24" s="481"/>
      <c r="B24" s="181" t="s">
        <v>23</v>
      </c>
      <c r="C24" s="206" t="s">
        <v>120</v>
      </c>
      <c r="D24" s="207" t="s">
        <v>120</v>
      </c>
      <c r="E24" s="207" t="s">
        <v>120</v>
      </c>
      <c r="F24" s="208" t="s">
        <v>120</v>
      </c>
      <c r="G24" s="207" t="s">
        <v>120</v>
      </c>
      <c r="H24" s="209" t="s">
        <v>120</v>
      </c>
      <c r="I24" s="207" t="s">
        <v>120</v>
      </c>
      <c r="J24" s="210" t="s">
        <v>120</v>
      </c>
      <c r="K24" s="206" t="s">
        <v>120</v>
      </c>
      <c r="L24" s="207" t="s">
        <v>120</v>
      </c>
      <c r="M24" s="207" t="s">
        <v>120</v>
      </c>
      <c r="N24" s="211"/>
    </row>
    <row r="25" spans="1:14" ht="17.100000000000001" customHeight="1">
      <c r="A25" s="479" t="s">
        <v>139</v>
      </c>
      <c r="B25" s="184" t="s">
        <v>131</v>
      </c>
      <c r="C25" s="201" t="s">
        <v>120</v>
      </c>
      <c r="D25" s="157" t="s">
        <v>120</v>
      </c>
      <c r="E25" s="225" t="s">
        <v>120</v>
      </c>
      <c r="F25" s="202" t="s">
        <v>120</v>
      </c>
      <c r="G25" s="202" t="s">
        <v>120</v>
      </c>
      <c r="H25" s="193" t="s">
        <v>120</v>
      </c>
      <c r="I25" s="157" t="s">
        <v>120</v>
      </c>
      <c r="J25" s="204" t="s">
        <v>120</v>
      </c>
      <c r="K25" s="201" t="s">
        <v>120</v>
      </c>
      <c r="L25" s="226" t="s">
        <v>120</v>
      </c>
      <c r="M25" s="202" t="s">
        <v>120</v>
      </c>
      <c r="N25" s="205"/>
    </row>
    <row r="26" spans="1:14" ht="17.100000000000001" customHeight="1" thickBot="1">
      <c r="A26" s="480"/>
      <c r="B26" s="229" t="s">
        <v>132</v>
      </c>
      <c r="C26" s="151"/>
      <c r="D26" s="196" t="s">
        <v>120</v>
      </c>
      <c r="E26" s="140"/>
      <c r="F26" s="141"/>
      <c r="G26" s="227" t="s">
        <v>120</v>
      </c>
      <c r="H26" s="142"/>
      <c r="I26" s="140"/>
      <c r="J26" s="143"/>
      <c r="K26" s="151"/>
      <c r="L26" s="230" t="s">
        <v>120</v>
      </c>
      <c r="M26" s="227" t="s">
        <v>120</v>
      </c>
      <c r="N26" s="228" t="s">
        <v>120</v>
      </c>
    </row>
    <row r="27" spans="1:14" ht="17.100000000000001" customHeight="1">
      <c r="A27" s="482">
        <v>92304</v>
      </c>
      <c r="B27" s="182" t="s">
        <v>183</v>
      </c>
      <c r="C27" s="215"/>
      <c r="D27" s="231"/>
      <c r="E27" s="76"/>
      <c r="F27" s="213"/>
      <c r="G27" s="233"/>
      <c r="H27" s="97"/>
      <c r="I27" s="76"/>
      <c r="J27" s="214"/>
      <c r="K27" s="215"/>
      <c r="L27" s="226" t="s">
        <v>120</v>
      </c>
      <c r="M27" s="157" t="s">
        <v>120</v>
      </c>
      <c r="N27" s="204" t="s">
        <v>120</v>
      </c>
    </row>
    <row r="28" spans="1:14" ht="17.100000000000001" customHeight="1">
      <c r="A28" s="480"/>
      <c r="B28" s="18"/>
      <c r="C28" s="220"/>
      <c r="D28" s="200"/>
      <c r="E28" s="221"/>
      <c r="F28" s="222"/>
      <c r="G28" s="250"/>
      <c r="H28" s="223"/>
      <c r="I28" s="221"/>
      <c r="J28" s="224"/>
      <c r="K28" s="220"/>
      <c r="L28" s="199"/>
      <c r="M28" s="197"/>
      <c r="N28" s="198"/>
    </row>
    <row r="29" spans="1:14" ht="17.100000000000001" customHeight="1">
      <c r="A29" s="483"/>
      <c r="B29" s="18" t="s">
        <v>188</v>
      </c>
      <c r="C29" s="68"/>
      <c r="D29" s="195"/>
      <c r="E29" s="25"/>
      <c r="F29" s="69"/>
      <c r="G29" s="234"/>
      <c r="H29" s="98"/>
      <c r="I29" s="25"/>
      <c r="J29" s="95"/>
      <c r="K29" s="68"/>
      <c r="L29" s="156" t="s">
        <v>120</v>
      </c>
      <c r="M29" s="153" t="s">
        <v>120</v>
      </c>
      <c r="N29" s="155" t="s">
        <v>120</v>
      </c>
    </row>
    <row r="30" spans="1:14" ht="17.100000000000001" customHeight="1">
      <c r="A30" s="483"/>
      <c r="B30" s="420" t="s">
        <v>190</v>
      </c>
      <c r="C30" s="150"/>
      <c r="D30" s="195"/>
      <c r="E30" s="25"/>
      <c r="F30" s="69"/>
      <c r="G30" s="195"/>
      <c r="H30" s="109"/>
      <c r="I30" s="25"/>
      <c r="J30" s="95"/>
      <c r="K30" s="68"/>
      <c r="L30" s="153" t="s">
        <v>120</v>
      </c>
      <c r="M30" s="153" t="s">
        <v>120</v>
      </c>
      <c r="N30" s="155" t="s">
        <v>120</v>
      </c>
    </row>
    <row r="31" spans="1:14" ht="17.100000000000001" customHeight="1">
      <c r="A31" s="483"/>
      <c r="B31" s="420" t="s">
        <v>191</v>
      </c>
      <c r="C31" s="150"/>
      <c r="D31" s="195"/>
      <c r="E31" s="25"/>
      <c r="F31" s="69"/>
      <c r="G31" s="195"/>
      <c r="H31" s="109"/>
      <c r="I31" s="25"/>
      <c r="J31" s="95"/>
      <c r="K31" s="68"/>
      <c r="L31" s="195"/>
      <c r="M31" s="195"/>
      <c r="N31" s="155" t="s">
        <v>120</v>
      </c>
    </row>
    <row r="32" spans="1:14" ht="17.100000000000001" customHeight="1">
      <c r="A32" s="483"/>
      <c r="B32" s="421" t="s">
        <v>192</v>
      </c>
      <c r="C32" s="212"/>
      <c r="D32" s="146"/>
      <c r="E32" s="140"/>
      <c r="F32" s="141"/>
      <c r="G32" s="146"/>
      <c r="H32" s="267"/>
      <c r="I32" s="140"/>
      <c r="J32" s="143"/>
      <c r="K32" s="151"/>
      <c r="L32" s="146"/>
      <c r="M32" s="146"/>
      <c r="N32" s="228"/>
    </row>
    <row r="33" spans="1:14" s="340" customFormat="1" ht="17.100000000000001" customHeight="1">
      <c r="A33" s="483"/>
      <c r="B33" s="105"/>
      <c r="C33" s="212"/>
      <c r="D33" s="305"/>
      <c r="E33" s="305"/>
      <c r="F33" s="147"/>
      <c r="G33" s="305"/>
      <c r="H33" s="338"/>
      <c r="I33" s="305"/>
      <c r="J33" s="306"/>
      <c r="K33" s="212"/>
      <c r="L33" s="305"/>
      <c r="M33" s="305"/>
      <c r="N33" s="306"/>
    </row>
    <row r="34" spans="1:14" s="340" customFormat="1" ht="17.100000000000001" customHeight="1">
      <c r="A34" s="483"/>
      <c r="B34" s="412"/>
      <c r="C34" s="212"/>
      <c r="D34" s="305"/>
      <c r="E34" s="305"/>
      <c r="F34" s="147"/>
      <c r="G34" s="305"/>
      <c r="H34" s="338"/>
      <c r="I34" s="305"/>
      <c r="J34" s="306"/>
      <c r="K34" s="212"/>
      <c r="L34" s="212"/>
      <c r="M34" s="305"/>
      <c r="N34" s="306"/>
    </row>
    <row r="35" spans="1:14" s="340" customFormat="1" ht="17.100000000000001" customHeight="1">
      <c r="A35" s="483"/>
      <c r="B35" s="428" t="s">
        <v>203</v>
      </c>
      <c r="C35" s="212"/>
      <c r="D35" s="305"/>
      <c r="E35" s="305"/>
      <c r="F35" s="147"/>
      <c r="G35" s="305"/>
      <c r="H35" s="338"/>
      <c r="I35" s="305"/>
      <c r="J35" s="306"/>
      <c r="K35" s="212"/>
      <c r="L35" s="212"/>
      <c r="M35" s="305"/>
      <c r="N35" s="306"/>
    </row>
    <row r="36" spans="1:14" s="340" customFormat="1" ht="17.100000000000001" customHeight="1">
      <c r="A36" s="483"/>
      <c r="B36" s="429" t="s">
        <v>223</v>
      </c>
      <c r="C36" s="212"/>
      <c r="D36" s="305"/>
      <c r="E36" s="305"/>
      <c r="F36" s="147"/>
      <c r="G36" s="305"/>
      <c r="H36" s="338"/>
      <c r="I36" s="305"/>
      <c r="J36" s="306"/>
      <c r="K36" s="212"/>
      <c r="L36" s="212"/>
      <c r="M36" s="408"/>
      <c r="N36" s="409"/>
    </row>
    <row r="37" spans="1:14" s="340" customFormat="1" ht="17.100000000000001" customHeight="1">
      <c r="A37" s="483"/>
      <c r="B37" s="440" t="s">
        <v>224</v>
      </c>
      <c r="C37" s="212"/>
      <c r="D37" s="196" t="s">
        <v>120</v>
      </c>
      <c r="E37" s="305"/>
      <c r="F37" s="147"/>
      <c r="G37" s="196" t="s">
        <v>120</v>
      </c>
      <c r="H37" s="338"/>
      <c r="I37" s="305"/>
      <c r="J37" s="306"/>
      <c r="K37" s="441" t="s">
        <v>120</v>
      </c>
      <c r="L37" s="441" t="s">
        <v>120</v>
      </c>
      <c r="M37" s="408"/>
      <c r="N37" s="409"/>
    </row>
    <row r="38" spans="1:14" s="340" customFormat="1" ht="17.100000000000001" customHeight="1">
      <c r="A38" s="483"/>
      <c r="B38" s="422"/>
      <c r="C38" s="212"/>
      <c r="D38" s="305"/>
      <c r="E38" s="305"/>
      <c r="F38" s="147"/>
      <c r="G38" s="305"/>
      <c r="H38" s="338"/>
      <c r="I38" s="305"/>
      <c r="J38" s="306"/>
      <c r="K38" s="212"/>
      <c r="L38" s="212"/>
      <c r="M38" s="408"/>
      <c r="N38" s="409"/>
    </row>
    <row r="39" spans="1:14" s="340" customFormat="1" ht="17.100000000000001" customHeight="1" thickBot="1">
      <c r="A39" s="484"/>
      <c r="B39" s="427"/>
      <c r="C39" s="318"/>
      <c r="D39" s="319"/>
      <c r="E39" s="319"/>
      <c r="F39" s="265"/>
      <c r="G39" s="319"/>
      <c r="H39" s="410"/>
      <c r="I39" s="319"/>
      <c r="J39" s="316"/>
      <c r="K39" s="318"/>
      <c r="L39" s="319"/>
      <c r="M39" s="319"/>
      <c r="N39" s="316"/>
    </row>
    <row r="40" spans="1:14" ht="17.100000000000001" customHeight="1">
      <c r="A40" s="485">
        <v>91604</v>
      </c>
      <c r="B40" s="426" t="s">
        <v>144</v>
      </c>
      <c r="C40" s="237"/>
      <c r="D40" s="423" t="s">
        <v>120</v>
      </c>
      <c r="E40" s="238"/>
      <c r="F40" s="108"/>
      <c r="G40" s="423" t="s">
        <v>120</v>
      </c>
      <c r="H40" s="424" t="s">
        <v>120</v>
      </c>
      <c r="I40" s="238"/>
      <c r="J40" s="239"/>
      <c r="K40" s="240"/>
      <c r="L40" s="225" t="s">
        <v>120</v>
      </c>
      <c r="M40" s="225" t="s">
        <v>120</v>
      </c>
      <c r="N40" s="241" t="s">
        <v>120</v>
      </c>
    </row>
    <row r="41" spans="1:14" ht="17.100000000000001" customHeight="1">
      <c r="A41" s="486"/>
      <c r="B41" s="421" t="s">
        <v>193</v>
      </c>
      <c r="C41" s="150"/>
      <c r="D41" s="153" t="s">
        <v>120</v>
      </c>
      <c r="E41" s="25"/>
      <c r="F41" s="69"/>
      <c r="G41" s="153" t="s">
        <v>120</v>
      </c>
      <c r="H41" s="154" t="s">
        <v>120</v>
      </c>
      <c r="I41" s="25"/>
      <c r="J41" s="95"/>
      <c r="K41" s="68"/>
      <c r="L41" s="153" t="s">
        <v>120</v>
      </c>
      <c r="M41" s="153" t="s">
        <v>120</v>
      </c>
      <c r="N41" s="155" t="s">
        <v>120</v>
      </c>
    </row>
    <row r="42" spans="1:14" ht="17.100000000000001" customHeight="1">
      <c r="A42" s="487"/>
      <c r="B42" s="421" t="s">
        <v>204</v>
      </c>
      <c r="C42" s="150"/>
      <c r="D42" s="153" t="s">
        <v>120</v>
      </c>
      <c r="E42" s="25"/>
      <c r="F42" s="69"/>
      <c r="G42" s="153" t="s">
        <v>120</v>
      </c>
      <c r="H42" s="154" t="s">
        <v>120</v>
      </c>
      <c r="I42" s="25"/>
      <c r="J42" s="95"/>
      <c r="K42" s="68"/>
      <c r="L42" s="153" t="s">
        <v>120</v>
      </c>
      <c r="M42" s="153" t="s">
        <v>120</v>
      </c>
      <c r="N42" s="155" t="s">
        <v>120</v>
      </c>
    </row>
    <row r="43" spans="1:14" ht="17.100000000000001" customHeight="1">
      <c r="A43" s="487"/>
      <c r="B43" s="421" t="s">
        <v>205</v>
      </c>
      <c r="C43" s="150"/>
      <c r="D43" s="153" t="s">
        <v>120</v>
      </c>
      <c r="E43" s="25"/>
      <c r="F43" s="69"/>
      <c r="G43" s="153" t="s">
        <v>120</v>
      </c>
      <c r="H43" s="154" t="s">
        <v>120</v>
      </c>
      <c r="I43" s="25"/>
      <c r="J43" s="95"/>
      <c r="K43" s="68"/>
      <c r="L43" s="153" t="s">
        <v>120</v>
      </c>
      <c r="M43" s="153" t="s">
        <v>120</v>
      </c>
      <c r="N43" s="155" t="s">
        <v>120</v>
      </c>
    </row>
    <row r="44" spans="1:14" ht="17.100000000000001" customHeight="1">
      <c r="A44" s="486"/>
      <c r="B44" s="422"/>
      <c r="C44" s="192"/>
      <c r="D44" s="158" t="s">
        <v>120</v>
      </c>
      <c r="E44" s="25"/>
      <c r="F44" s="69"/>
      <c r="G44" s="158" t="s">
        <v>120</v>
      </c>
      <c r="H44" s="154" t="s">
        <v>120</v>
      </c>
      <c r="I44" s="25"/>
      <c r="J44" s="95"/>
      <c r="K44" s="68"/>
      <c r="L44" s="158" t="s">
        <v>120</v>
      </c>
      <c r="M44" s="158" t="s">
        <v>120</v>
      </c>
      <c r="N44" s="242" t="s">
        <v>120</v>
      </c>
    </row>
    <row r="45" spans="1:14" ht="17.100000000000001" customHeight="1">
      <c r="A45" s="486"/>
      <c r="B45" s="420"/>
      <c r="C45" s="192"/>
      <c r="D45" s="158" t="s">
        <v>120</v>
      </c>
      <c r="E45" s="25"/>
      <c r="F45" s="69"/>
      <c r="G45" s="158" t="s">
        <v>120</v>
      </c>
      <c r="H45" s="154" t="s">
        <v>120</v>
      </c>
      <c r="I45" s="25"/>
      <c r="J45" s="95"/>
      <c r="K45" s="68"/>
      <c r="L45" s="158" t="s">
        <v>120</v>
      </c>
      <c r="M45" s="158" t="s">
        <v>120</v>
      </c>
      <c r="N45" s="242" t="s">
        <v>120</v>
      </c>
    </row>
    <row r="46" spans="1:14" ht="17.100000000000001" customHeight="1">
      <c r="A46" s="486"/>
      <c r="B46" s="422"/>
      <c r="C46" s="150"/>
      <c r="D46" s="153" t="s">
        <v>120</v>
      </c>
      <c r="E46" s="25"/>
      <c r="F46" s="69"/>
      <c r="G46" s="153" t="s">
        <v>120</v>
      </c>
      <c r="H46" s="154" t="s">
        <v>120</v>
      </c>
      <c r="I46" s="25"/>
      <c r="J46" s="95"/>
      <c r="K46" s="68"/>
      <c r="L46" s="153" t="s">
        <v>120</v>
      </c>
      <c r="M46" s="153" t="s">
        <v>120</v>
      </c>
      <c r="N46" s="155" t="s">
        <v>120</v>
      </c>
    </row>
    <row r="47" spans="1:14" ht="17.100000000000001" customHeight="1">
      <c r="A47" s="486"/>
      <c r="B47" s="420"/>
      <c r="C47" s="192"/>
      <c r="D47" s="158" t="s">
        <v>120</v>
      </c>
      <c r="E47" s="86"/>
      <c r="F47" s="93"/>
      <c r="G47" s="158" t="s">
        <v>120</v>
      </c>
      <c r="H47" s="194" t="s">
        <v>120</v>
      </c>
      <c r="I47" s="86"/>
      <c r="J47" s="96"/>
      <c r="K47" s="94"/>
      <c r="L47" s="158" t="s">
        <v>120</v>
      </c>
      <c r="M47" s="158" t="s">
        <v>120</v>
      </c>
      <c r="N47" s="242" t="s">
        <v>120</v>
      </c>
    </row>
    <row r="48" spans="1:14" ht="17.100000000000001" customHeight="1">
      <c r="A48" s="486"/>
      <c r="B48" s="183"/>
      <c r="C48" s="192"/>
      <c r="D48" s="158" t="s">
        <v>120</v>
      </c>
      <c r="E48" s="86"/>
      <c r="F48" s="93"/>
      <c r="G48" s="158" t="s">
        <v>120</v>
      </c>
      <c r="H48" s="194" t="s">
        <v>120</v>
      </c>
      <c r="I48" s="86"/>
      <c r="J48" s="96"/>
      <c r="K48" s="94"/>
      <c r="L48" s="158" t="s">
        <v>120</v>
      </c>
      <c r="M48" s="158" t="s">
        <v>120</v>
      </c>
      <c r="N48" s="242" t="s">
        <v>120</v>
      </c>
    </row>
    <row r="49" spans="1:14" ht="17.100000000000001" customHeight="1">
      <c r="A49" s="486"/>
      <c r="B49" s="183"/>
      <c r="C49" s="150"/>
      <c r="D49" s="308" t="s">
        <v>120</v>
      </c>
      <c r="E49" s="25"/>
      <c r="F49" s="69"/>
      <c r="G49" s="308" t="s">
        <v>120</v>
      </c>
      <c r="H49" s="313" t="s">
        <v>120</v>
      </c>
      <c r="I49" s="25"/>
      <c r="J49" s="95"/>
      <c r="K49" s="68"/>
      <c r="L49" s="153" t="s">
        <v>120</v>
      </c>
      <c r="M49" s="153" t="s">
        <v>120</v>
      </c>
      <c r="N49" s="155" t="s">
        <v>120</v>
      </c>
    </row>
    <row r="50" spans="1:14" ht="17.100000000000001" customHeight="1">
      <c r="A50" s="486"/>
      <c r="B50" s="183"/>
      <c r="C50" s="150"/>
      <c r="D50" s="153" t="s">
        <v>120</v>
      </c>
      <c r="E50" s="25"/>
      <c r="F50" s="69"/>
      <c r="G50" s="153" t="s">
        <v>120</v>
      </c>
      <c r="H50" s="154" t="s">
        <v>120</v>
      </c>
      <c r="I50" s="25"/>
      <c r="J50" s="95"/>
      <c r="K50" s="68"/>
      <c r="L50" s="153" t="s">
        <v>120</v>
      </c>
      <c r="M50" s="153" t="s">
        <v>120</v>
      </c>
      <c r="N50" s="155" t="s">
        <v>120</v>
      </c>
    </row>
    <row r="51" spans="1:14" ht="17.100000000000001" customHeight="1">
      <c r="A51" s="486"/>
      <c r="B51" s="183"/>
      <c r="C51" s="150"/>
      <c r="D51" s="153" t="s">
        <v>120</v>
      </c>
      <c r="E51" s="25"/>
      <c r="F51" s="69"/>
      <c r="G51" s="153" t="s">
        <v>120</v>
      </c>
      <c r="H51" s="154" t="s">
        <v>120</v>
      </c>
      <c r="I51" s="25"/>
      <c r="J51" s="95"/>
      <c r="K51" s="68"/>
      <c r="L51" s="153" t="s">
        <v>120</v>
      </c>
      <c r="M51" s="153" t="s">
        <v>120</v>
      </c>
      <c r="N51" s="155" t="s">
        <v>120</v>
      </c>
    </row>
    <row r="52" spans="1:14" ht="17.100000000000001" customHeight="1">
      <c r="A52" s="486"/>
      <c r="B52" s="183"/>
      <c r="C52" s="150"/>
      <c r="D52" s="153" t="s">
        <v>120</v>
      </c>
      <c r="E52" s="25"/>
      <c r="F52" s="69"/>
      <c r="G52" s="153" t="s">
        <v>120</v>
      </c>
      <c r="H52" s="154" t="s">
        <v>120</v>
      </c>
      <c r="I52" s="25"/>
      <c r="J52" s="95"/>
      <c r="K52" s="68"/>
      <c r="L52" s="153" t="s">
        <v>120</v>
      </c>
      <c r="M52" s="153" t="s">
        <v>120</v>
      </c>
      <c r="N52" s="155" t="s">
        <v>120</v>
      </c>
    </row>
    <row r="53" spans="1:14" ht="17.100000000000001" customHeight="1">
      <c r="A53" s="486"/>
      <c r="B53" s="183"/>
      <c r="C53" s="150"/>
      <c r="D53" s="153" t="s">
        <v>120</v>
      </c>
      <c r="E53" s="25"/>
      <c r="F53" s="69"/>
      <c r="G53" s="153" t="s">
        <v>120</v>
      </c>
      <c r="H53" s="154" t="s">
        <v>120</v>
      </c>
      <c r="I53" s="25"/>
      <c r="J53" s="95"/>
      <c r="K53" s="68"/>
      <c r="L53" s="153" t="s">
        <v>120</v>
      </c>
      <c r="M53" s="153" t="s">
        <v>120</v>
      </c>
      <c r="N53" s="155" t="s">
        <v>120</v>
      </c>
    </row>
    <row r="54" spans="1:14" ht="17.100000000000001" customHeight="1">
      <c r="A54" s="486"/>
      <c r="B54" s="183"/>
      <c r="C54" s="150"/>
      <c r="D54" s="153" t="s">
        <v>120</v>
      </c>
      <c r="E54" s="25"/>
      <c r="F54" s="69"/>
      <c r="G54" s="153" t="s">
        <v>120</v>
      </c>
      <c r="H54" s="154" t="s">
        <v>120</v>
      </c>
      <c r="I54" s="25"/>
      <c r="J54" s="95"/>
      <c r="K54" s="68"/>
      <c r="L54" s="153" t="s">
        <v>120</v>
      </c>
      <c r="M54" s="153" t="s">
        <v>120</v>
      </c>
      <c r="N54" s="155" t="s">
        <v>120</v>
      </c>
    </row>
    <row r="55" spans="1:14" ht="17.100000000000001" customHeight="1">
      <c r="A55" s="486"/>
      <c r="B55" s="183" t="s">
        <v>185</v>
      </c>
      <c r="C55" s="150"/>
      <c r="D55" s="314"/>
      <c r="E55" s="25"/>
      <c r="F55" s="69"/>
      <c r="G55" s="195"/>
      <c r="H55" s="328"/>
      <c r="I55" s="25"/>
      <c r="J55" s="95"/>
      <c r="K55" s="68"/>
      <c r="L55" s="158" t="s">
        <v>120</v>
      </c>
      <c r="M55" s="158" t="s">
        <v>120</v>
      </c>
      <c r="N55" s="242" t="s">
        <v>120</v>
      </c>
    </row>
    <row r="56" spans="1:14" ht="17.100000000000001" customHeight="1">
      <c r="A56" s="486"/>
      <c r="B56" s="183" t="s">
        <v>186</v>
      </c>
      <c r="C56" s="212"/>
      <c r="D56" s="314"/>
      <c r="E56" s="146"/>
      <c r="F56" s="141"/>
      <c r="G56" s="195"/>
      <c r="H56" s="328"/>
      <c r="I56" s="146"/>
      <c r="J56" s="149"/>
      <c r="K56" s="212"/>
      <c r="L56" s="185" t="s">
        <v>120</v>
      </c>
      <c r="M56" s="185" t="s">
        <v>120</v>
      </c>
      <c r="N56" s="162" t="s">
        <v>120</v>
      </c>
    </row>
    <row r="57" spans="1:14" ht="17.100000000000001" customHeight="1">
      <c r="A57" s="486"/>
      <c r="B57" s="252"/>
      <c r="C57" s="212"/>
      <c r="D57" s="153" t="s">
        <v>120</v>
      </c>
      <c r="E57" s="146"/>
      <c r="F57" s="141"/>
      <c r="G57" s="153" t="s">
        <v>120</v>
      </c>
      <c r="H57" s="154" t="s">
        <v>120</v>
      </c>
      <c r="I57" s="146"/>
      <c r="J57" s="149"/>
      <c r="K57" s="212"/>
      <c r="L57" s="185" t="s">
        <v>120</v>
      </c>
      <c r="M57" s="185" t="s">
        <v>120</v>
      </c>
      <c r="N57" s="162" t="s">
        <v>120</v>
      </c>
    </row>
    <row r="58" spans="1:14" ht="17.100000000000001" customHeight="1">
      <c r="A58" s="486"/>
      <c r="B58" s="252"/>
      <c r="C58" s="212"/>
      <c r="D58" s="153" t="s">
        <v>120</v>
      </c>
      <c r="E58" s="146"/>
      <c r="F58" s="141"/>
      <c r="G58" s="153" t="s">
        <v>120</v>
      </c>
      <c r="H58" s="154" t="s">
        <v>120</v>
      </c>
      <c r="I58" s="146"/>
      <c r="J58" s="149"/>
      <c r="K58" s="212"/>
      <c r="L58" s="185" t="s">
        <v>120</v>
      </c>
      <c r="M58" s="185" t="s">
        <v>120</v>
      </c>
      <c r="N58" s="162" t="s">
        <v>120</v>
      </c>
    </row>
    <row r="59" spans="1:14" ht="17.100000000000001" customHeight="1">
      <c r="A59" s="486"/>
      <c r="B59" s="252"/>
      <c r="C59" s="212"/>
      <c r="D59" s="153" t="s">
        <v>120</v>
      </c>
      <c r="E59" s="146"/>
      <c r="F59" s="141"/>
      <c r="G59" s="153" t="s">
        <v>120</v>
      </c>
      <c r="H59" s="154" t="s">
        <v>120</v>
      </c>
      <c r="I59" s="146"/>
      <c r="J59" s="149"/>
      <c r="K59" s="212"/>
      <c r="L59" s="185" t="s">
        <v>120</v>
      </c>
      <c r="M59" s="185" t="s">
        <v>120</v>
      </c>
      <c r="N59" s="162" t="s">
        <v>120</v>
      </c>
    </row>
    <row r="60" spans="1:14" s="22" customFormat="1" ht="17.100000000000001" customHeight="1" thickBot="1">
      <c r="A60" s="488"/>
      <c r="B60" s="253"/>
      <c r="C60" s="219"/>
      <c r="D60" s="207" t="s">
        <v>120</v>
      </c>
      <c r="E60" s="26"/>
      <c r="F60" s="216"/>
      <c r="G60" s="207" t="s">
        <v>120</v>
      </c>
      <c r="H60" s="254" t="s">
        <v>120</v>
      </c>
      <c r="I60" s="26"/>
      <c r="J60" s="217"/>
      <c r="K60" s="218"/>
      <c r="L60" s="207" t="s">
        <v>120</v>
      </c>
      <c r="M60" s="207" t="s">
        <v>120</v>
      </c>
      <c r="N60" s="210" t="s">
        <v>120</v>
      </c>
    </row>
    <row r="61" spans="1:14" ht="16.5" customHeight="1">
      <c r="A61" s="260"/>
      <c r="B61" s="434" t="s">
        <v>189</v>
      </c>
      <c r="C61" s="432"/>
      <c r="D61" s="261"/>
      <c r="E61" s="261"/>
      <c r="F61" s="262"/>
      <c r="G61" s="262"/>
      <c r="H61" s="263"/>
      <c r="I61" s="261"/>
      <c r="J61" s="264"/>
      <c r="K61" s="215"/>
      <c r="L61" s="247"/>
      <c r="M61" s="213"/>
      <c r="N61" s="248"/>
    </row>
    <row r="62" spans="1:14" ht="16.5" customHeight="1">
      <c r="A62" s="159"/>
      <c r="B62" s="435" t="s">
        <v>206</v>
      </c>
      <c r="C62" s="151"/>
      <c r="D62" s="140"/>
      <c r="E62" s="140"/>
      <c r="F62" s="141"/>
      <c r="G62" s="141"/>
      <c r="H62" s="142"/>
      <c r="I62" s="140"/>
      <c r="J62" s="143"/>
      <c r="K62" s="68"/>
      <c r="L62" s="70"/>
      <c r="M62" s="69"/>
      <c r="N62" s="144"/>
    </row>
    <row r="63" spans="1:14" ht="16.5" customHeight="1">
      <c r="A63" s="159"/>
      <c r="B63" s="436" t="s">
        <v>23</v>
      </c>
      <c r="C63" s="151"/>
      <c r="D63" s="140"/>
      <c r="E63" s="140"/>
      <c r="F63" s="141"/>
      <c r="G63" s="141"/>
      <c r="H63" s="142"/>
      <c r="I63" s="140"/>
      <c r="J63" s="143"/>
      <c r="K63" s="68"/>
      <c r="L63" s="70"/>
      <c r="M63" s="69"/>
      <c r="N63" s="144"/>
    </row>
    <row r="64" spans="1:14" ht="16.5" customHeight="1">
      <c r="A64" s="159"/>
      <c r="B64" s="436" t="s">
        <v>23</v>
      </c>
      <c r="C64" s="151"/>
      <c r="D64" s="140"/>
      <c r="E64" s="140"/>
      <c r="F64" s="141"/>
      <c r="G64" s="141"/>
      <c r="H64" s="142"/>
      <c r="I64" s="140"/>
      <c r="J64" s="143"/>
      <c r="K64" s="68"/>
      <c r="L64" s="70"/>
      <c r="M64" s="69"/>
      <c r="N64" s="144"/>
    </row>
    <row r="65" spans="1:14" ht="16.5" customHeight="1">
      <c r="A65" s="159"/>
      <c r="B65" s="436" t="s">
        <v>23</v>
      </c>
      <c r="C65" s="151"/>
      <c r="D65" s="140"/>
      <c r="E65" s="140"/>
      <c r="F65" s="141"/>
      <c r="G65" s="141"/>
      <c r="H65" s="142"/>
      <c r="I65" s="140"/>
      <c r="J65" s="143"/>
      <c r="K65" s="68"/>
      <c r="L65" s="70"/>
      <c r="M65" s="69"/>
      <c r="N65" s="144"/>
    </row>
    <row r="66" spans="1:14" ht="16.5" customHeight="1">
      <c r="A66" s="159"/>
      <c r="B66" s="436" t="s">
        <v>23</v>
      </c>
      <c r="C66" s="151"/>
      <c r="D66" s="140"/>
      <c r="E66" s="140"/>
      <c r="F66" s="141"/>
      <c r="G66" s="141"/>
      <c r="H66" s="142"/>
      <c r="I66" s="140"/>
      <c r="J66" s="143"/>
      <c r="K66" s="68"/>
      <c r="L66" s="70"/>
      <c r="M66" s="69"/>
      <c r="N66" s="144"/>
    </row>
    <row r="67" spans="1:14" ht="16.5" customHeight="1">
      <c r="A67" s="159"/>
      <c r="B67" s="436" t="s">
        <v>23</v>
      </c>
      <c r="C67" s="151"/>
      <c r="D67" s="140"/>
      <c r="E67" s="140"/>
      <c r="F67" s="141"/>
      <c r="G67" s="141"/>
      <c r="H67" s="142"/>
      <c r="I67" s="140"/>
      <c r="J67" s="143"/>
      <c r="K67" s="68"/>
      <c r="L67" s="70"/>
      <c r="M67" s="69"/>
      <c r="N67" s="144"/>
    </row>
    <row r="68" spans="1:14" ht="16.5" customHeight="1">
      <c r="A68" s="159"/>
      <c r="B68" s="436" t="s">
        <v>23</v>
      </c>
      <c r="C68" s="151"/>
      <c r="D68" s="140"/>
      <c r="E68" s="140"/>
      <c r="F68" s="141"/>
      <c r="G68" s="141"/>
      <c r="H68" s="142"/>
      <c r="I68" s="140"/>
      <c r="J68" s="143"/>
      <c r="K68" s="68"/>
      <c r="L68" s="70"/>
      <c r="M68" s="69"/>
      <c r="N68" s="144"/>
    </row>
    <row r="69" spans="1:14" ht="16.5" customHeight="1" thickBot="1">
      <c r="A69" s="160"/>
      <c r="B69" s="437" t="s">
        <v>23</v>
      </c>
      <c r="C69" s="318"/>
      <c r="D69" s="232"/>
      <c r="E69" s="232"/>
      <c r="F69" s="265"/>
      <c r="G69" s="265"/>
      <c r="H69" s="251"/>
      <c r="I69" s="232"/>
      <c r="J69" s="211"/>
      <c r="K69" s="219"/>
      <c r="L69" s="249"/>
      <c r="M69" s="216"/>
      <c r="N69" s="266"/>
    </row>
    <row r="70" spans="1:14" ht="16.5" customHeight="1">
      <c r="A70" s="479" t="s">
        <v>145</v>
      </c>
      <c r="B70" s="438" t="s">
        <v>23</v>
      </c>
      <c r="C70" s="433"/>
      <c r="D70" s="255"/>
      <c r="E70" s="255"/>
      <c r="F70" s="256"/>
      <c r="G70" s="256"/>
      <c r="H70" s="257"/>
      <c r="I70" s="255"/>
      <c r="J70" s="258"/>
      <c r="K70" s="259"/>
      <c r="L70" s="235"/>
      <c r="M70" s="222"/>
      <c r="N70" s="236"/>
    </row>
    <row r="71" spans="1:14" ht="16.5" customHeight="1">
      <c r="A71" s="480"/>
      <c r="B71" s="436" t="s">
        <v>23</v>
      </c>
      <c r="C71" s="212"/>
      <c r="D71" s="146"/>
      <c r="E71" s="146"/>
      <c r="F71" s="147"/>
      <c r="G71" s="147"/>
      <c r="H71" s="148"/>
      <c r="I71" s="146"/>
      <c r="J71" s="149"/>
      <c r="K71" s="150"/>
      <c r="L71" s="70"/>
      <c r="M71" s="69"/>
      <c r="N71" s="144"/>
    </row>
    <row r="72" spans="1:14" ht="16.5" customHeight="1">
      <c r="A72" s="480"/>
      <c r="B72" s="436" t="s">
        <v>23</v>
      </c>
      <c r="C72" s="212"/>
      <c r="D72" s="146"/>
      <c r="E72" s="146"/>
      <c r="F72" s="147"/>
      <c r="G72" s="147"/>
      <c r="H72" s="148"/>
      <c r="I72" s="146"/>
      <c r="J72" s="149"/>
      <c r="K72" s="150"/>
      <c r="L72" s="70"/>
      <c r="M72" s="69"/>
      <c r="N72" s="144"/>
    </row>
    <row r="73" spans="1:14" ht="16.5" customHeight="1">
      <c r="A73" s="480"/>
      <c r="B73" s="436" t="s">
        <v>23</v>
      </c>
      <c r="C73" s="212"/>
      <c r="D73" s="146"/>
      <c r="E73" s="146"/>
      <c r="F73" s="147"/>
      <c r="G73" s="147"/>
      <c r="H73" s="148"/>
      <c r="I73" s="146"/>
      <c r="J73" s="149"/>
      <c r="K73" s="150"/>
      <c r="L73" s="70"/>
      <c r="M73" s="69"/>
      <c r="N73" s="144"/>
    </row>
    <row r="74" spans="1:14" ht="16.5" customHeight="1">
      <c r="A74" s="480"/>
      <c r="B74" s="436" t="s">
        <v>23</v>
      </c>
      <c r="C74" s="212"/>
      <c r="D74" s="146"/>
      <c r="E74" s="146"/>
      <c r="F74" s="147"/>
      <c r="G74" s="147"/>
      <c r="H74" s="148"/>
      <c r="I74" s="146"/>
      <c r="J74" s="149"/>
      <c r="K74" s="150"/>
      <c r="L74" s="70"/>
      <c r="M74" s="69"/>
      <c r="N74" s="144"/>
    </row>
    <row r="75" spans="1:14" ht="16.5" customHeight="1" thickBot="1">
      <c r="A75" s="481"/>
      <c r="B75" s="437" t="s">
        <v>23</v>
      </c>
      <c r="C75" s="212"/>
      <c r="D75" s="146"/>
      <c r="E75" s="146"/>
      <c r="F75" s="147"/>
      <c r="G75" s="147"/>
      <c r="H75" s="148"/>
      <c r="I75" s="146"/>
      <c r="J75" s="149"/>
      <c r="K75" s="212"/>
      <c r="L75" s="152"/>
      <c r="M75" s="141"/>
      <c r="N75" s="144"/>
    </row>
    <row r="76" spans="1:14" s="283" customFormat="1" ht="16.5" customHeight="1">
      <c r="A76" s="301" t="s">
        <v>219</v>
      </c>
      <c r="B76" s="321"/>
      <c r="C76" s="323"/>
      <c r="D76" s="322"/>
      <c r="E76" s="322"/>
      <c r="F76" s="324"/>
      <c r="G76" s="323"/>
      <c r="H76" s="322"/>
      <c r="I76" s="246"/>
      <c r="J76" s="324"/>
      <c r="K76" s="339"/>
      <c r="L76" s="325"/>
      <c r="M76" s="317"/>
      <c r="N76" s="352"/>
    </row>
    <row r="77" spans="1:14" s="283" customFormat="1" ht="16.5" customHeight="1">
      <c r="A77" s="489" t="s">
        <v>207</v>
      </c>
      <c r="B77" s="475"/>
      <c r="C77" s="311" t="s">
        <v>120</v>
      </c>
      <c r="D77" s="310" t="s">
        <v>120</v>
      </c>
      <c r="E77" s="310" t="s">
        <v>120</v>
      </c>
      <c r="F77" s="309" t="s">
        <v>120</v>
      </c>
      <c r="G77" s="311" t="s">
        <v>120</v>
      </c>
      <c r="H77" s="310" t="s">
        <v>120</v>
      </c>
      <c r="I77" s="163" t="s">
        <v>120</v>
      </c>
      <c r="J77" s="309" t="s">
        <v>120</v>
      </c>
      <c r="K77" s="313" t="s">
        <v>120</v>
      </c>
      <c r="L77" s="312" t="s">
        <v>120</v>
      </c>
      <c r="M77" s="356">
        <f>'Transferové odpisy'!D26-'Transferové odpisy'!E26-'Transferové odpisy'!F26</f>
        <v>0</v>
      </c>
      <c r="N77" s="353" t="s">
        <v>120</v>
      </c>
    </row>
    <row r="78" spans="1:14" s="283" customFormat="1" ht="16.5" customHeight="1">
      <c r="A78" s="474" t="s">
        <v>180</v>
      </c>
      <c r="B78" s="475"/>
      <c r="C78" s="311" t="s">
        <v>120</v>
      </c>
      <c r="D78" s="310" t="s">
        <v>120</v>
      </c>
      <c r="E78" s="310" t="s">
        <v>120</v>
      </c>
      <c r="F78" s="309" t="s">
        <v>120</v>
      </c>
      <c r="G78" s="311" t="s">
        <v>120</v>
      </c>
      <c r="H78" s="310" t="s">
        <v>120</v>
      </c>
      <c r="I78" s="163" t="s">
        <v>120</v>
      </c>
      <c r="J78" s="309" t="s">
        <v>120</v>
      </c>
      <c r="K78" s="313" t="s">
        <v>120</v>
      </c>
      <c r="L78" s="312" t="s">
        <v>120</v>
      </c>
      <c r="M78" s="356">
        <f>'Transferové odpisy'!F26-'Transferové odpisy'!G26</f>
        <v>0</v>
      </c>
      <c r="N78" s="353" t="s">
        <v>120</v>
      </c>
    </row>
    <row r="79" spans="1:14" s="283" customFormat="1" ht="16.5" customHeight="1">
      <c r="A79" s="474" t="s">
        <v>181</v>
      </c>
      <c r="B79" s="475"/>
      <c r="C79" s="313" t="s">
        <v>120</v>
      </c>
      <c r="D79" s="308" t="s">
        <v>120</v>
      </c>
      <c r="E79" s="308" t="s">
        <v>120</v>
      </c>
      <c r="F79" s="320" t="s">
        <v>120</v>
      </c>
      <c r="G79" s="313" t="s">
        <v>120</v>
      </c>
      <c r="H79" s="308" t="s">
        <v>120</v>
      </c>
      <c r="I79" s="161" t="s">
        <v>120</v>
      </c>
      <c r="J79" s="320" t="s">
        <v>120</v>
      </c>
      <c r="K79" s="355">
        <f>L79</f>
        <v>0</v>
      </c>
      <c r="L79" s="354">
        <f>'Transferové odpisy'!H26+'Transferové odpisy'!I26</f>
        <v>0</v>
      </c>
      <c r="M79" s="320" t="s">
        <v>120</v>
      </c>
      <c r="N79" s="379" t="s">
        <v>120</v>
      </c>
    </row>
    <row r="80" spans="1:14" s="283" customFormat="1" ht="16.5" customHeight="1" thickBot="1">
      <c r="A80" s="474" t="s">
        <v>182</v>
      </c>
      <c r="B80" s="475"/>
      <c r="C80" s="315" t="s">
        <v>120</v>
      </c>
      <c r="D80" s="326" t="s">
        <v>120</v>
      </c>
      <c r="E80" s="326" t="s">
        <v>120</v>
      </c>
      <c r="F80" s="377" t="s">
        <v>120</v>
      </c>
      <c r="G80" s="311" t="s">
        <v>120</v>
      </c>
      <c r="H80" s="310" t="s">
        <v>120</v>
      </c>
      <c r="I80" s="163" t="s">
        <v>120</v>
      </c>
      <c r="J80" s="309" t="s">
        <v>120</v>
      </c>
      <c r="K80" s="380"/>
      <c r="L80" s="378"/>
      <c r="M80" s="381"/>
      <c r="N80" s="351" t="s">
        <v>120</v>
      </c>
    </row>
    <row r="81" spans="1:14" s="22" customFormat="1" ht="17.100000000000001" customHeight="1" thickBot="1">
      <c r="A81" s="477" t="s">
        <v>11</v>
      </c>
      <c r="B81" s="478"/>
      <c r="C81" s="99">
        <f>SUM(C6:C75)</f>
        <v>0</v>
      </c>
      <c r="D81" s="99">
        <f t="shared" ref="D81:I81" si="0">SUM(D6:D75)</f>
        <v>0</v>
      </c>
      <c r="E81" s="99">
        <f t="shared" si="0"/>
        <v>0</v>
      </c>
      <c r="F81" s="99">
        <f t="shared" si="0"/>
        <v>0</v>
      </c>
      <c r="G81" s="99">
        <f t="shared" si="0"/>
        <v>0</v>
      </c>
      <c r="H81" s="99">
        <f t="shared" si="0"/>
        <v>0</v>
      </c>
      <c r="I81" s="99">
        <f t="shared" si="0"/>
        <v>0</v>
      </c>
      <c r="J81" s="99">
        <f>SUM(J6:J75)</f>
        <v>0</v>
      </c>
      <c r="K81" s="50">
        <f>SUM(K6:K80)</f>
        <v>0</v>
      </c>
      <c r="L81" s="50">
        <f>SUM(L77:L80)</f>
        <v>0</v>
      </c>
      <c r="M81" s="50">
        <f>SUM(M77:M80)</f>
        <v>0</v>
      </c>
      <c r="N81" s="52">
        <f>SUM(N6:N80)</f>
        <v>0</v>
      </c>
    </row>
    <row r="82" spans="1:14" ht="17.100000000000001" customHeight="1"/>
    <row r="83" spans="1:14" ht="17.100000000000001" customHeight="1">
      <c r="B83" s="71" t="s">
        <v>72</v>
      </c>
      <c r="C83" s="72" t="s">
        <v>94</v>
      </c>
      <c r="D83" s="22"/>
      <c r="E83" s="111" t="s">
        <v>61</v>
      </c>
      <c r="F83" s="111"/>
      <c r="G83" s="145"/>
      <c r="H83" s="20"/>
      <c r="I83" s="20"/>
      <c r="J83" s="20"/>
    </row>
    <row r="84" spans="1:14" ht="17.100000000000001" customHeight="1">
      <c r="B84" s="5" t="s">
        <v>70</v>
      </c>
      <c r="C84" s="170">
        <f>C81+D81+E81-F81-G81</f>
        <v>0</v>
      </c>
      <c r="D84" s="20"/>
      <c r="E84" s="243" t="s">
        <v>62</v>
      </c>
      <c r="F84" s="243"/>
      <c r="G84" s="244"/>
      <c r="H84" s="24"/>
      <c r="I84" s="24"/>
      <c r="J84" s="24"/>
    </row>
    <row r="85" spans="1:14" ht="17.100000000000001" customHeight="1">
      <c r="B85" s="73">
        <v>388</v>
      </c>
      <c r="C85" s="170">
        <f>H81+I81-J81</f>
        <v>0</v>
      </c>
      <c r="D85" s="20"/>
      <c r="E85" s="188" t="s">
        <v>104</v>
      </c>
      <c r="F85" s="189"/>
      <c r="G85" s="245"/>
      <c r="H85" s="24"/>
      <c r="I85" s="24"/>
      <c r="J85" s="24"/>
    </row>
    <row r="86" spans="1:14" ht="17.100000000000001" customHeight="1">
      <c r="B86" s="73">
        <v>672</v>
      </c>
      <c r="C86" s="170">
        <f>K81</f>
        <v>0</v>
      </c>
      <c r="D86" s="3"/>
    </row>
    <row r="87" spans="1:14" ht="17.100000000000001" customHeight="1">
      <c r="B87" s="73">
        <v>403</v>
      </c>
      <c r="C87" s="170">
        <f>M81-L81</f>
        <v>0</v>
      </c>
      <c r="D87" s="3"/>
      <c r="J87" s="101" t="s">
        <v>126</v>
      </c>
      <c r="K87" s="172">
        <f ca="1">'Popis SÚ a nákl.účtů'!B145</f>
        <v>44746</v>
      </c>
    </row>
    <row r="88" spans="1:14" ht="19.5" customHeight="1">
      <c r="B88" s="22"/>
      <c r="C88" s="270"/>
      <c r="D88" s="3"/>
      <c r="J88" s="101" t="s">
        <v>100</v>
      </c>
      <c r="K88" s="171">
        <f>'Popis SÚ a nákl.účtů'!B146</f>
        <v>0</v>
      </c>
      <c r="L88" s="101" t="s">
        <v>95</v>
      </c>
      <c r="M88" s="100" t="s">
        <v>101</v>
      </c>
    </row>
    <row r="89" spans="1:14" ht="19.5" customHeight="1">
      <c r="J89" s="101" t="s">
        <v>102</v>
      </c>
      <c r="K89" s="171">
        <f>'Popis SÚ a nákl.účtů'!B147</f>
        <v>0</v>
      </c>
    </row>
    <row r="90" spans="1:14" ht="19.5" customHeight="1">
      <c r="J90" s="101" t="s">
        <v>103</v>
      </c>
      <c r="K90" s="171">
        <f>'Popis SÚ a nákl.účtů'!B148</f>
        <v>0</v>
      </c>
      <c r="L90" s="101" t="s">
        <v>95</v>
      </c>
      <c r="M90" s="100" t="s">
        <v>101</v>
      </c>
    </row>
  </sheetData>
  <mergeCells count="18">
    <mergeCell ref="N4:N5"/>
    <mergeCell ref="H4:J4"/>
    <mergeCell ref="K4:M4"/>
    <mergeCell ref="C4:G4"/>
    <mergeCell ref="A4:A5"/>
    <mergeCell ref="A78:B78"/>
    <mergeCell ref="A79:B79"/>
    <mergeCell ref="D2:J2"/>
    <mergeCell ref="A81:B81"/>
    <mergeCell ref="A6:A14"/>
    <mergeCell ref="A15:A22"/>
    <mergeCell ref="A23:A24"/>
    <mergeCell ref="A25:A26"/>
    <mergeCell ref="A27:A39"/>
    <mergeCell ref="A40:A60"/>
    <mergeCell ref="A80:B80"/>
    <mergeCell ref="A70:A75"/>
    <mergeCell ref="A77:B77"/>
  </mergeCells>
  <phoneticPr fontId="2" type="noConversion"/>
  <pageMargins left="0.7" right="0.7" top="0.75" bottom="0.75" header="0.3" footer="0.3"/>
  <pageSetup paperSize="8" scale="74" fitToHeight="0" pageOrder="overThenDown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2"/>
  <sheetViews>
    <sheetView workbookViewId="0">
      <pane ySplit="5" topLeftCell="A21" activePane="bottomLeft" state="frozen"/>
      <selection pane="bottomLeft" activeCell="I6" sqref="I6"/>
    </sheetView>
  </sheetViews>
  <sheetFormatPr defaultRowHeight="12.75"/>
  <cols>
    <col min="1" max="1" width="10.140625" customWidth="1"/>
    <col min="2" max="2" width="32.42578125" customWidth="1"/>
    <col min="3" max="10" width="21.42578125" customWidth="1"/>
  </cols>
  <sheetData>
    <row r="1" spans="1:10" s="283" customFormat="1" ht="26.25">
      <c r="A1" s="347"/>
      <c r="B1" s="287" t="s">
        <v>208</v>
      </c>
      <c r="J1" s="295" t="str">
        <f>'Popis SÚ a nákl.účtů'!D2</f>
        <v>číslo org.: 14xx</v>
      </c>
    </row>
    <row r="2" spans="1:10" s="283" customFormat="1" ht="26.25" customHeight="1">
      <c r="A2" s="347"/>
      <c r="B2" s="346" t="s">
        <v>76</v>
      </c>
      <c r="C2" s="506">
        <f>'Popis SÚ a nákl.účtů'!C3:D3</f>
        <v>0</v>
      </c>
      <c r="D2" s="506"/>
      <c r="E2" s="506"/>
      <c r="F2" s="506"/>
      <c r="G2" s="506"/>
      <c r="H2" s="506"/>
      <c r="I2" s="506"/>
    </row>
    <row r="3" spans="1:10" s="283" customFormat="1" ht="13.5" thickBot="1">
      <c r="A3" s="347"/>
      <c r="B3" s="360"/>
    </row>
    <row r="4" spans="1:10" s="283" customFormat="1" ht="17.100000000000001" customHeight="1" thickBot="1">
      <c r="A4" s="507" t="s">
        <v>209</v>
      </c>
      <c r="B4" s="502" t="s">
        <v>173</v>
      </c>
      <c r="C4" s="510" t="s">
        <v>174</v>
      </c>
      <c r="D4" s="498"/>
      <c r="E4" s="498"/>
      <c r="F4" s="498"/>
      <c r="G4" s="511"/>
      <c r="H4" s="498"/>
      <c r="I4" s="498"/>
      <c r="J4" s="502" t="s">
        <v>175</v>
      </c>
    </row>
    <row r="5" spans="1:10" s="284" customFormat="1" ht="68.25" customHeight="1" thickBot="1">
      <c r="A5" s="508"/>
      <c r="B5" s="509"/>
      <c r="C5" s="343" t="s">
        <v>176</v>
      </c>
      <c r="D5" s="344" t="s">
        <v>177</v>
      </c>
      <c r="E5" s="357" t="s">
        <v>210</v>
      </c>
      <c r="F5" s="357" t="s">
        <v>211</v>
      </c>
      <c r="G5" s="364" t="s">
        <v>178</v>
      </c>
      <c r="H5" s="357" t="s">
        <v>212</v>
      </c>
      <c r="I5" s="357" t="s">
        <v>213</v>
      </c>
      <c r="J5" s="503"/>
    </row>
    <row r="6" spans="1:10" s="283" customFormat="1" ht="24" customHeight="1">
      <c r="A6" s="365"/>
      <c r="B6" s="366"/>
      <c r="C6" s="385"/>
      <c r="D6" s="386"/>
      <c r="E6" s="386"/>
      <c r="F6" s="387"/>
      <c r="G6" s="388"/>
      <c r="H6" s="389"/>
      <c r="I6" s="390"/>
      <c r="J6" s="391">
        <f t="shared" ref="J6:J25" si="0">D6-E6-G6-H6-I6</f>
        <v>0</v>
      </c>
    </row>
    <row r="7" spans="1:10" s="283" customFormat="1" ht="24" customHeight="1">
      <c r="A7" s="367"/>
      <c r="B7" s="368"/>
      <c r="C7" s="392"/>
      <c r="D7" s="393"/>
      <c r="E7" s="393"/>
      <c r="F7" s="394"/>
      <c r="G7" s="395"/>
      <c r="H7" s="396"/>
      <c r="I7" s="397"/>
      <c r="J7" s="391">
        <f t="shared" si="0"/>
        <v>0</v>
      </c>
    </row>
    <row r="8" spans="1:10" s="283" customFormat="1" ht="24" customHeight="1">
      <c r="A8" s="367"/>
      <c r="B8" s="368"/>
      <c r="C8" s="392"/>
      <c r="D8" s="393"/>
      <c r="E8" s="393"/>
      <c r="F8" s="394"/>
      <c r="G8" s="395"/>
      <c r="H8" s="396"/>
      <c r="I8" s="397"/>
      <c r="J8" s="391">
        <f t="shared" si="0"/>
        <v>0</v>
      </c>
    </row>
    <row r="9" spans="1:10" s="283" customFormat="1" ht="24" customHeight="1">
      <c r="A9" s="367"/>
      <c r="B9" s="368"/>
      <c r="C9" s="392"/>
      <c r="D9" s="393"/>
      <c r="E9" s="393"/>
      <c r="F9" s="394"/>
      <c r="G9" s="395"/>
      <c r="H9" s="396"/>
      <c r="I9" s="397"/>
      <c r="J9" s="391">
        <f t="shared" si="0"/>
        <v>0</v>
      </c>
    </row>
    <row r="10" spans="1:10" s="283" customFormat="1" ht="24" customHeight="1">
      <c r="A10" s="367"/>
      <c r="B10" s="368"/>
      <c r="C10" s="392"/>
      <c r="D10" s="393"/>
      <c r="E10" s="393"/>
      <c r="F10" s="394"/>
      <c r="G10" s="395"/>
      <c r="H10" s="396"/>
      <c r="I10" s="397"/>
      <c r="J10" s="391">
        <f t="shared" si="0"/>
        <v>0</v>
      </c>
    </row>
    <row r="11" spans="1:10" s="283" customFormat="1" ht="24" customHeight="1">
      <c r="A11" s="367"/>
      <c r="B11" s="369"/>
      <c r="C11" s="392"/>
      <c r="D11" s="393"/>
      <c r="E11" s="393"/>
      <c r="F11" s="394"/>
      <c r="G11" s="395"/>
      <c r="H11" s="396"/>
      <c r="I11" s="397"/>
      <c r="J11" s="391">
        <f t="shared" si="0"/>
        <v>0</v>
      </c>
    </row>
    <row r="12" spans="1:10" s="283" customFormat="1" ht="24" customHeight="1">
      <c r="A12" s="367"/>
      <c r="B12" s="369"/>
      <c r="C12" s="392"/>
      <c r="D12" s="393"/>
      <c r="E12" s="393"/>
      <c r="F12" s="394"/>
      <c r="G12" s="395"/>
      <c r="H12" s="396"/>
      <c r="I12" s="397"/>
      <c r="J12" s="391">
        <f t="shared" si="0"/>
        <v>0</v>
      </c>
    </row>
    <row r="13" spans="1:10" s="283" customFormat="1" ht="24" customHeight="1">
      <c r="A13" s="367"/>
      <c r="B13" s="370"/>
      <c r="C13" s="392"/>
      <c r="D13" s="393"/>
      <c r="E13" s="393"/>
      <c r="F13" s="394"/>
      <c r="G13" s="395"/>
      <c r="H13" s="396"/>
      <c r="I13" s="397"/>
      <c r="J13" s="391">
        <f t="shared" si="0"/>
        <v>0</v>
      </c>
    </row>
    <row r="14" spans="1:10" s="283" customFormat="1" ht="24" customHeight="1">
      <c r="A14" s="367"/>
      <c r="B14" s="369"/>
      <c r="C14" s="392"/>
      <c r="D14" s="393"/>
      <c r="E14" s="393"/>
      <c r="F14" s="394"/>
      <c r="G14" s="395"/>
      <c r="H14" s="396"/>
      <c r="I14" s="397"/>
      <c r="J14" s="391">
        <f t="shared" si="0"/>
        <v>0</v>
      </c>
    </row>
    <row r="15" spans="1:10" s="283" customFormat="1" ht="24" customHeight="1">
      <c r="A15" s="371"/>
      <c r="B15" s="372"/>
      <c r="C15" s="398"/>
      <c r="D15" s="399"/>
      <c r="E15" s="393"/>
      <c r="F15" s="394"/>
      <c r="G15" s="395"/>
      <c r="H15" s="396"/>
      <c r="I15" s="397"/>
      <c r="J15" s="391">
        <f t="shared" si="0"/>
        <v>0</v>
      </c>
    </row>
    <row r="16" spans="1:10" s="283" customFormat="1" ht="24" customHeight="1">
      <c r="A16" s="367"/>
      <c r="B16" s="372"/>
      <c r="C16" s="398"/>
      <c r="D16" s="393"/>
      <c r="E16" s="393"/>
      <c r="F16" s="394"/>
      <c r="G16" s="395"/>
      <c r="H16" s="396"/>
      <c r="I16" s="397"/>
      <c r="J16" s="391">
        <f t="shared" si="0"/>
        <v>0</v>
      </c>
    </row>
    <row r="17" spans="1:12" s="283" customFormat="1" ht="24" customHeight="1">
      <c r="A17" s="349"/>
      <c r="B17" s="372"/>
      <c r="C17" s="398"/>
      <c r="D17" s="393"/>
      <c r="E17" s="393"/>
      <c r="F17" s="394"/>
      <c r="G17" s="395"/>
      <c r="H17" s="396"/>
      <c r="I17" s="397"/>
      <c r="J17" s="391">
        <f t="shared" si="0"/>
        <v>0</v>
      </c>
    </row>
    <row r="18" spans="1:12" s="283" customFormat="1" ht="24" customHeight="1">
      <c r="A18" s="348"/>
      <c r="B18" s="372"/>
      <c r="C18" s="398"/>
      <c r="D18" s="393"/>
      <c r="E18" s="393"/>
      <c r="F18" s="393"/>
      <c r="G18" s="396"/>
      <c r="H18" s="396"/>
      <c r="I18" s="397"/>
      <c r="J18" s="391">
        <f t="shared" si="0"/>
        <v>0</v>
      </c>
    </row>
    <row r="19" spans="1:12" s="283" customFormat="1" ht="24" customHeight="1">
      <c r="A19" s="349"/>
      <c r="B19" s="372"/>
      <c r="C19" s="398"/>
      <c r="D19" s="393"/>
      <c r="E19" s="393"/>
      <c r="F19" s="393"/>
      <c r="G19" s="396"/>
      <c r="H19" s="396"/>
      <c r="I19" s="397"/>
      <c r="J19" s="391">
        <f t="shared" si="0"/>
        <v>0</v>
      </c>
    </row>
    <row r="20" spans="1:12" s="283" customFormat="1" ht="24" customHeight="1">
      <c r="A20" s="348"/>
      <c r="B20" s="372"/>
      <c r="C20" s="398"/>
      <c r="D20" s="393"/>
      <c r="E20" s="393"/>
      <c r="F20" s="393"/>
      <c r="G20" s="396"/>
      <c r="H20" s="396"/>
      <c r="I20" s="397"/>
      <c r="J20" s="391">
        <f>D20-E20-G20-H20-I20</f>
        <v>0</v>
      </c>
    </row>
    <row r="21" spans="1:12" s="283" customFormat="1" ht="24" customHeight="1">
      <c r="A21" s="349"/>
      <c r="B21" s="372"/>
      <c r="C21" s="398"/>
      <c r="D21" s="393"/>
      <c r="E21" s="393"/>
      <c r="F21" s="393"/>
      <c r="G21" s="396"/>
      <c r="H21" s="396"/>
      <c r="I21" s="397"/>
      <c r="J21" s="391">
        <f t="shared" si="0"/>
        <v>0</v>
      </c>
    </row>
    <row r="22" spans="1:12" s="283" customFormat="1" ht="24" customHeight="1">
      <c r="A22" s="348"/>
      <c r="B22" s="372"/>
      <c r="C22" s="398"/>
      <c r="D22" s="393"/>
      <c r="E22" s="393"/>
      <c r="F22" s="393"/>
      <c r="G22" s="396"/>
      <c r="H22" s="396"/>
      <c r="I22" s="397"/>
      <c r="J22" s="391">
        <f t="shared" si="0"/>
        <v>0</v>
      </c>
    </row>
    <row r="23" spans="1:12" s="283" customFormat="1" ht="24" customHeight="1">
      <c r="A23" s="349"/>
      <c r="B23" s="372"/>
      <c r="C23" s="398"/>
      <c r="D23" s="393"/>
      <c r="E23" s="393"/>
      <c r="F23" s="393"/>
      <c r="G23" s="396"/>
      <c r="H23" s="396"/>
      <c r="I23" s="397"/>
      <c r="J23" s="391">
        <f t="shared" si="0"/>
        <v>0</v>
      </c>
    </row>
    <row r="24" spans="1:12" s="283" customFormat="1" ht="24" customHeight="1">
      <c r="A24" s="348"/>
      <c r="B24" s="372"/>
      <c r="C24" s="398"/>
      <c r="D24" s="393"/>
      <c r="E24" s="393"/>
      <c r="F24" s="393"/>
      <c r="G24" s="396"/>
      <c r="H24" s="396"/>
      <c r="I24" s="397"/>
      <c r="J24" s="391">
        <f t="shared" si="0"/>
        <v>0</v>
      </c>
    </row>
    <row r="25" spans="1:12" s="283" customFormat="1" ht="24" customHeight="1" thickBot="1">
      <c r="A25" s="362"/>
      <c r="B25" s="373"/>
      <c r="C25" s="400"/>
      <c r="D25" s="401"/>
      <c r="E25" s="401"/>
      <c r="F25" s="401"/>
      <c r="G25" s="396"/>
      <c r="H25" s="402"/>
      <c r="I25" s="403"/>
      <c r="J25" s="391">
        <f t="shared" si="0"/>
        <v>0</v>
      </c>
    </row>
    <row r="26" spans="1:12" s="346" customFormat="1" ht="26.25" customHeight="1" thickBot="1">
      <c r="A26" s="361" t="s">
        <v>179</v>
      </c>
      <c r="B26" s="350"/>
      <c r="C26" s="345">
        <f>SUM(C6:C25)</f>
        <v>0</v>
      </c>
      <c r="D26" s="358">
        <f t="shared" ref="D26:J26" si="1">SUM(D6:D25)</f>
        <v>0</v>
      </c>
      <c r="E26" s="358">
        <f t="shared" si="1"/>
        <v>0</v>
      </c>
      <c r="F26" s="374">
        <f t="shared" si="1"/>
        <v>0</v>
      </c>
      <c r="G26" s="358">
        <f t="shared" si="1"/>
        <v>0</v>
      </c>
      <c r="H26" s="375">
        <f>SUM(H6:H25)</f>
        <v>0</v>
      </c>
      <c r="I26" s="375">
        <f t="shared" ref="I26" si="2">SUM(I6:I25)</f>
        <v>0</v>
      </c>
      <c r="J26" s="358">
        <f t="shared" si="1"/>
        <v>0</v>
      </c>
    </row>
    <row r="27" spans="1:12" s="283" customFormat="1" ht="17.100000000000001" customHeight="1">
      <c r="A27" s="347"/>
      <c r="B27" s="292"/>
      <c r="C27" s="342"/>
      <c r="D27" s="342"/>
      <c r="E27" s="342"/>
      <c r="F27" s="342"/>
      <c r="G27" s="342"/>
      <c r="H27" s="342"/>
      <c r="I27" s="342"/>
    </row>
    <row r="28" spans="1:12" s="283" customFormat="1" ht="20.100000000000001" customHeight="1">
      <c r="A28" s="404"/>
      <c r="B28" s="405"/>
      <c r="C28" s="342"/>
      <c r="D28" s="342"/>
      <c r="E28" s="342"/>
      <c r="F28" s="342"/>
      <c r="G28" s="342"/>
      <c r="H28" s="342"/>
      <c r="I28" s="342"/>
    </row>
    <row r="29" spans="1:12" s="283" customFormat="1" ht="20.100000000000001" customHeight="1">
      <c r="A29" s="405"/>
      <c r="B29" s="405"/>
      <c r="D29" s="298" t="s">
        <v>126</v>
      </c>
      <c r="E29" s="504">
        <f ca="1">'Popis SÚ a nákl.účtů'!B145</f>
        <v>44746</v>
      </c>
      <c r="F29" s="505"/>
      <c r="G29" s="413"/>
      <c r="H29" s="413"/>
      <c r="I29" s="413"/>
      <c r="K29" s="340"/>
      <c r="L29" s="340"/>
    </row>
    <row r="30" spans="1:12" s="283" customFormat="1" ht="20.100000000000001" customHeight="1">
      <c r="A30" s="405"/>
      <c r="B30" s="405"/>
      <c r="D30" s="298" t="s">
        <v>100</v>
      </c>
      <c r="E30" s="382">
        <f>'Popis SÚ a nákl.účtů'!B146</f>
        <v>0</v>
      </c>
      <c r="F30" s="173"/>
      <c r="G30" s="414"/>
      <c r="H30" s="415"/>
      <c r="I30" s="415"/>
      <c r="J30" s="297" t="s">
        <v>101</v>
      </c>
      <c r="K30" s="341"/>
      <c r="L30" s="340"/>
    </row>
    <row r="31" spans="1:12" s="283" customFormat="1" ht="20.100000000000001" customHeight="1">
      <c r="A31" s="405"/>
      <c r="B31" s="405"/>
      <c r="D31" s="298" t="s">
        <v>102</v>
      </c>
      <c r="E31" s="382">
        <f>'Popis SÚ a nákl.účtů'!B147</f>
        <v>0</v>
      </c>
      <c r="F31" s="382"/>
      <c r="G31" s="414"/>
      <c r="H31" s="415"/>
      <c r="I31" s="415"/>
      <c r="K31" s="340"/>
      <c r="L31" s="340"/>
    </row>
    <row r="32" spans="1:12" s="283" customFormat="1" ht="20.100000000000001" customHeight="1">
      <c r="A32" s="405"/>
      <c r="B32" s="405"/>
      <c r="D32" s="298" t="s">
        <v>103</v>
      </c>
      <c r="E32" s="382">
        <f>'Popis SÚ a nákl.účtů'!B148</f>
        <v>0</v>
      </c>
      <c r="F32" s="382"/>
      <c r="G32" s="414"/>
      <c r="H32" s="415"/>
      <c r="I32" s="415"/>
      <c r="J32" s="297" t="s">
        <v>101</v>
      </c>
      <c r="K32" s="341"/>
      <c r="L32" s="340"/>
    </row>
  </sheetData>
  <mergeCells count="6">
    <mergeCell ref="J4:J5"/>
    <mergeCell ref="E29:F29"/>
    <mergeCell ref="C2:I2"/>
    <mergeCell ref="A4:A5"/>
    <mergeCell ref="B4:B5"/>
    <mergeCell ref="C4:I4"/>
  </mergeCells>
  <pageMargins left="0.70866141732283472" right="0.70866141732283472" top="0.78740157480314965" bottom="0.78740157480314965" header="0.31496062992125984" footer="0.31496062992125984"/>
  <pageSetup paperSize="8" scale="91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H31"/>
  <sheetViews>
    <sheetView showGridLines="0" tabSelected="1" workbookViewId="0">
      <selection activeCell="N42" sqref="N42"/>
    </sheetView>
  </sheetViews>
  <sheetFormatPr defaultRowHeight="12.75"/>
  <cols>
    <col min="1" max="1" width="37.5703125" customWidth="1"/>
    <col min="2" max="2" width="7.7109375" customWidth="1"/>
    <col min="3" max="3" width="27" customWidth="1"/>
    <col min="4" max="4" width="18.7109375" customWidth="1"/>
    <col min="5" max="5" width="21.140625" customWidth="1"/>
    <col min="6" max="6" width="2.5703125" customWidth="1"/>
    <col min="7" max="7" width="3.7109375" customWidth="1"/>
  </cols>
  <sheetData>
    <row r="1" spans="1:8">
      <c r="H1" s="101"/>
    </row>
    <row r="2" spans="1:8" ht="26.25">
      <c r="A2" s="19" t="s">
        <v>214</v>
      </c>
      <c r="B2" s="19"/>
      <c r="C2" s="19"/>
      <c r="D2" s="119"/>
      <c r="E2" s="117" t="str">
        <f>'Popis SÚ a nákl.účtů'!D2</f>
        <v>číslo org.: 14xx</v>
      </c>
      <c r="F2" s="117"/>
      <c r="H2" s="120"/>
    </row>
    <row r="3" spans="1:8" ht="15">
      <c r="A3" s="121" t="s">
        <v>107</v>
      </c>
      <c r="B3" s="520">
        <f>'Popis SÚ a nákl.účtů'!C3</f>
        <v>0</v>
      </c>
      <c r="C3" s="520"/>
      <c r="D3" s="520"/>
      <c r="E3" s="520"/>
      <c r="F3" s="520"/>
      <c r="G3" s="520"/>
      <c r="H3" s="520"/>
    </row>
    <row r="4" spans="1:8" ht="27.75" customHeight="1">
      <c r="B4" s="520"/>
      <c r="C4" s="520"/>
      <c r="D4" s="520"/>
      <c r="E4" s="520"/>
      <c r="F4" s="520"/>
      <c r="G4" s="520"/>
      <c r="H4" s="520"/>
    </row>
    <row r="5" spans="1:8">
      <c r="A5" s="100"/>
      <c r="B5" s="22"/>
      <c r="C5" s="22"/>
      <c r="D5" s="22"/>
    </row>
    <row r="6" spans="1:8" ht="15.75">
      <c r="A6" s="122" t="s">
        <v>215</v>
      </c>
      <c r="B6" s="123"/>
    </row>
    <row r="7" spans="1:8" ht="18">
      <c r="A7" s="124" t="s">
        <v>108</v>
      </c>
      <c r="B7" s="100" t="s">
        <v>109</v>
      </c>
      <c r="C7" s="125">
        <v>0</v>
      </c>
      <c r="D7" s="100" t="s">
        <v>110</v>
      </c>
    </row>
    <row r="8" spans="1:8">
      <c r="A8" s="100" t="s">
        <v>111</v>
      </c>
    </row>
    <row r="9" spans="1:8" ht="57" customHeight="1">
      <c r="A9" s="521"/>
      <c r="B9" s="522"/>
      <c r="C9" s="522"/>
      <c r="D9" s="522"/>
      <c r="E9" s="522"/>
      <c r="F9" s="522"/>
      <c r="G9" s="522"/>
      <c r="H9" s="523"/>
    </row>
    <row r="10" spans="1:8">
      <c r="A10" s="126"/>
      <c r="B10" s="53"/>
      <c r="C10" s="53"/>
    </row>
    <row r="11" spans="1:8" ht="18">
      <c r="A11" s="124" t="s">
        <v>112</v>
      </c>
      <c r="B11" s="100" t="s">
        <v>109</v>
      </c>
      <c r="C11" s="138">
        <f>SUM(C13:C17)</f>
        <v>0</v>
      </c>
      <c r="D11" s="100" t="s">
        <v>110</v>
      </c>
    </row>
    <row r="12" spans="1:8" ht="18">
      <c r="A12" s="137" t="s">
        <v>125</v>
      </c>
      <c r="B12" s="100"/>
      <c r="C12" s="133"/>
      <c r="D12" s="100"/>
    </row>
    <row r="13" spans="1:8">
      <c r="A13" s="518" t="s">
        <v>23</v>
      </c>
      <c r="B13" s="519"/>
      <c r="C13" s="430">
        <v>0</v>
      </c>
      <c r="D13" s="176" t="s">
        <v>78</v>
      </c>
    </row>
    <row r="14" spans="1:8">
      <c r="A14" s="518" t="s">
        <v>23</v>
      </c>
      <c r="B14" s="519"/>
      <c r="C14" s="430">
        <v>0</v>
      </c>
      <c r="D14" s="100"/>
    </row>
    <row r="15" spans="1:8">
      <c r="A15" s="518" t="s">
        <v>23</v>
      </c>
      <c r="B15" s="519"/>
      <c r="C15" s="430">
        <v>0</v>
      </c>
      <c r="D15" s="100"/>
    </row>
    <row r="16" spans="1:8">
      <c r="A16" s="518" t="s">
        <v>23</v>
      </c>
      <c r="B16" s="519"/>
      <c r="C16" s="430">
        <v>0</v>
      </c>
      <c r="D16" s="100"/>
    </row>
    <row r="17" spans="1:8">
      <c r="A17" s="518" t="s">
        <v>23</v>
      </c>
      <c r="B17" s="519"/>
      <c r="C17" s="430">
        <v>0</v>
      </c>
      <c r="D17" s="100"/>
    </row>
    <row r="18" spans="1:8" ht="18">
      <c r="A18" s="124"/>
      <c r="B18" s="100"/>
      <c r="C18" s="133"/>
      <c r="D18" s="100"/>
    </row>
    <row r="19" spans="1:8">
      <c r="A19" s="100" t="s">
        <v>113</v>
      </c>
    </row>
    <row r="20" spans="1:8" ht="66" customHeight="1">
      <c r="A20" s="521"/>
      <c r="B20" s="524"/>
      <c r="C20" s="524"/>
      <c r="D20" s="524"/>
      <c r="E20" s="524"/>
      <c r="F20" s="524"/>
      <c r="G20" s="524"/>
      <c r="H20" s="525"/>
    </row>
    <row r="22" spans="1:8" ht="15">
      <c r="A22" s="512" t="s">
        <v>114</v>
      </c>
      <c r="B22" s="513"/>
      <c r="C22" s="127">
        <f>C7+C11</f>
        <v>0</v>
      </c>
      <c r="D22" s="100"/>
    </row>
    <row r="23" spans="1:8" ht="15">
      <c r="A23" s="514" t="s">
        <v>115</v>
      </c>
      <c r="B23" s="515"/>
      <c r="C23" s="128">
        <v>0</v>
      </c>
    </row>
    <row r="24" spans="1:8" ht="20.25">
      <c r="A24" s="516" t="s">
        <v>116</v>
      </c>
      <c r="B24" s="517"/>
      <c r="C24" s="129">
        <f>C22-C23</f>
        <v>0</v>
      </c>
    </row>
    <row r="25" spans="1:8" ht="15.75">
      <c r="A25" s="130"/>
      <c r="B25" s="130"/>
      <c r="C25" s="131"/>
      <c r="D25" s="100"/>
    </row>
    <row r="27" spans="1:8" ht="14.25">
      <c r="A27" s="102"/>
      <c r="B27" s="22"/>
      <c r="C27" s="132"/>
    </row>
    <row r="28" spans="1:8" ht="19.5" customHeight="1">
      <c r="B28" s="101" t="s">
        <v>126</v>
      </c>
      <c r="C28" s="172">
        <f ca="1">'Popis SÚ a nákl.účtů'!B145</f>
        <v>44746</v>
      </c>
      <c r="D28" s="101" t="s">
        <v>95</v>
      </c>
      <c r="E28" s="100" t="s">
        <v>127</v>
      </c>
    </row>
    <row r="29" spans="1:8" ht="19.5" customHeight="1">
      <c r="B29" s="101" t="s">
        <v>100</v>
      </c>
      <c r="C29" s="173">
        <f>'Popis SÚ a nákl.účtů'!B146</f>
        <v>0</v>
      </c>
    </row>
    <row r="30" spans="1:8" ht="19.5" customHeight="1">
      <c r="B30" s="101" t="s">
        <v>102</v>
      </c>
      <c r="C30" s="173">
        <f>'Popis SÚ a nákl.účtů'!B147</f>
        <v>0</v>
      </c>
    </row>
    <row r="31" spans="1:8" ht="19.5" customHeight="1">
      <c r="B31" s="101" t="s">
        <v>103</v>
      </c>
      <c r="C31" s="173">
        <f>'Popis SÚ a nákl.účtů'!B148</f>
        <v>0</v>
      </c>
      <c r="D31" s="101" t="s">
        <v>95</v>
      </c>
      <c r="E31" s="100" t="s">
        <v>127</v>
      </c>
    </row>
  </sheetData>
  <mergeCells count="11">
    <mergeCell ref="B3:H4"/>
    <mergeCell ref="A9:H9"/>
    <mergeCell ref="A20:H20"/>
    <mergeCell ref="A22:B22"/>
    <mergeCell ref="A23:B23"/>
    <mergeCell ref="A24:B24"/>
    <mergeCell ref="A13:B13"/>
    <mergeCell ref="A14:B14"/>
    <mergeCell ref="A16:B16"/>
    <mergeCell ref="A15:B15"/>
    <mergeCell ref="A17:B17"/>
  </mergeCells>
  <pageMargins left="0.25" right="0.25" top="0.75" bottom="0.75" header="0.3" footer="0.3"/>
  <pageSetup paperSize="9" scale="7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Popis SÚ a nákl.účtů</vt:lpstr>
      <vt:lpstr>Transfery</vt:lpstr>
      <vt:lpstr>Transferové odpisy</vt:lpstr>
      <vt:lpstr>Rozdělení HV</vt:lpstr>
      <vt:lpstr>'Transferové odpisy'!Názvy_tisku</vt:lpstr>
      <vt:lpstr>Transfery!Názvy_tisku</vt:lpstr>
      <vt:lpstr>'Popis SÚ a nákl.účtů'!Oblast_tisku</vt:lpstr>
    </vt:vector>
  </TitlesOfParts>
  <Company>kulk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machovap</dc:creator>
  <cp:lastModifiedBy>Pavla</cp:lastModifiedBy>
  <cp:lastPrinted>2022-04-06T08:49:17Z</cp:lastPrinted>
  <dcterms:created xsi:type="dcterms:W3CDTF">2011-11-14T09:06:15Z</dcterms:created>
  <dcterms:modified xsi:type="dcterms:W3CDTF">2022-07-04T05:30:37Z</dcterms:modified>
</cp:coreProperties>
</file>